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en_skoroszyt" hidePivotFieldList="1" defaultThemeVersion="124226"/>
  <bookViews>
    <workbookView xWindow="-120" yWindow="-120" windowWidth="19420" windowHeight="11020" tabRatio="793"/>
  </bookViews>
  <sheets>
    <sheet name="Klasyfikacje Mężczyzn" sheetId="29" r:id="rId1"/>
    <sheet name="zbiorczy M" sheetId="4" r:id="rId2"/>
    <sheet name="MŁ K 3000" sheetId="27" state="hidden" r:id="rId3"/>
    <sheet name="Klasyfikacje Kobiet" sheetId="33" r:id="rId4"/>
    <sheet name="DYPLOMY" sheetId="35" state="veryHidden" r:id="rId5"/>
    <sheet name="zbiorczy K" sheetId="28" r:id="rId6"/>
    <sheet name="Licencje" sheetId="36" state="veryHidden" r:id="rId7"/>
  </sheets>
  <definedNames>
    <definedName name="_xlnm._FilterDatabase" localSheetId="6" hidden="1">Licencje!$A$1:$K$74</definedName>
    <definedName name="_xlnm._FilterDatabase" localSheetId="5" hidden="1">'zbiorczy K'!$A$2:$S$2</definedName>
    <definedName name="_xlnm._FilterDatabase" localSheetId="1" hidden="1">'zbiorczy M'!$A$2:$T$2</definedName>
  </definedNames>
  <calcPr calcId="144525"/>
  <pivotCaches>
    <pivotCache cacheId="0" r:id="rId8"/>
    <pivotCache cacheId="23" r:id="rId9"/>
    <pivotCache cacheId="39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4" l="1"/>
  <c r="C25" i="4"/>
  <c r="D25" i="4" s="1"/>
  <c r="C15" i="4"/>
  <c r="D15" i="4" s="1"/>
  <c r="B15" i="4"/>
  <c r="C10" i="4"/>
  <c r="D10" i="4" s="1"/>
  <c r="B10" i="4"/>
  <c r="C31" i="4"/>
  <c r="D31" i="4" s="1"/>
  <c r="B31" i="4"/>
  <c r="C19" i="4"/>
  <c r="D19" i="4" s="1"/>
  <c r="B19" i="4"/>
  <c r="C21" i="4"/>
  <c r="D21" i="4" s="1"/>
  <c r="B21" i="4"/>
  <c r="C29" i="4"/>
  <c r="D29" i="4" s="1"/>
  <c r="B29" i="4"/>
  <c r="C28" i="4"/>
  <c r="D28" i="4" s="1"/>
  <c r="B28" i="4"/>
  <c r="T6" i="4"/>
  <c r="S6" i="4"/>
  <c r="R6" i="4"/>
  <c r="Q6" i="4"/>
  <c r="B4" i="28"/>
  <c r="C4" i="28"/>
  <c r="B5" i="28"/>
  <c r="C5" i="28"/>
  <c r="B6" i="28"/>
  <c r="C6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B18" i="28"/>
  <c r="C18" i="28"/>
  <c r="B19" i="28"/>
  <c r="C19" i="28"/>
  <c r="B20" i="28"/>
  <c r="C20" i="28"/>
  <c r="B17" i="4"/>
  <c r="C17" i="4"/>
  <c r="B9" i="4"/>
  <c r="C9" i="4"/>
  <c r="B30" i="4"/>
  <c r="C30" i="4"/>
  <c r="B18" i="4"/>
  <c r="C18" i="4"/>
  <c r="B23" i="4"/>
  <c r="C23" i="4"/>
  <c r="B8" i="4"/>
  <c r="C8" i="4"/>
  <c r="B4" i="4"/>
  <c r="C4" i="4"/>
  <c r="B5" i="4"/>
  <c r="C5" i="4"/>
  <c r="B6" i="4"/>
  <c r="C6" i="4"/>
  <c r="B7" i="4"/>
  <c r="C7" i="4"/>
  <c r="B24" i="4"/>
  <c r="C24" i="4"/>
  <c r="B26" i="4"/>
  <c r="C26" i="4"/>
  <c r="B16" i="4"/>
  <c r="C16" i="4"/>
  <c r="B27" i="4"/>
  <c r="C27" i="4"/>
  <c r="B20" i="4"/>
  <c r="C20" i="4"/>
  <c r="B11" i="4"/>
  <c r="C11" i="4"/>
  <c r="B3" i="4"/>
  <c r="C3" i="4"/>
  <c r="B13" i="4"/>
  <c r="C13" i="4"/>
  <c r="B12" i="4"/>
  <c r="C12" i="4"/>
  <c r="B22" i="4"/>
  <c r="C22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C14" i="4" l="1"/>
  <c r="B14" i="4"/>
  <c r="C3" i="28"/>
  <c r="D3" i="28" s="1"/>
  <c r="B3" i="28"/>
  <c r="T17" i="4" l="1"/>
  <c r="T9" i="4"/>
  <c r="T30" i="4"/>
  <c r="T18" i="4"/>
  <c r="T23" i="4"/>
  <c r="T28" i="4"/>
  <c r="T8" i="4"/>
  <c r="T4" i="4"/>
  <c r="S17" i="4"/>
  <c r="S9" i="4"/>
  <c r="S30" i="4"/>
  <c r="S18" i="4"/>
  <c r="S23" i="4"/>
  <c r="S28" i="4"/>
  <c r="S8" i="4"/>
  <c r="S4" i="4"/>
  <c r="R17" i="4"/>
  <c r="R9" i="4"/>
  <c r="R30" i="4"/>
  <c r="R18" i="4"/>
  <c r="R23" i="4"/>
  <c r="R28" i="4"/>
  <c r="R8" i="4"/>
  <c r="R4" i="4"/>
  <c r="Q17" i="4"/>
  <c r="Q9" i="4"/>
  <c r="Q30" i="4"/>
  <c r="Q18" i="4"/>
  <c r="Q23" i="4"/>
  <c r="Q28" i="4"/>
  <c r="Q8" i="4"/>
  <c r="Q4" i="4"/>
  <c r="S6" i="28"/>
  <c r="R6" i="28"/>
  <c r="Q6" i="28"/>
  <c r="D4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14" i="4"/>
  <c r="D17" i="4"/>
  <c r="D9" i="4"/>
  <c r="D30" i="4"/>
  <c r="D18" i="4"/>
  <c r="D23" i="4"/>
  <c r="D8" i="4"/>
  <c r="D4" i="4"/>
  <c r="D5" i="4"/>
  <c r="D6" i="4"/>
  <c r="D7" i="4"/>
  <c r="D24" i="4"/>
  <c r="D26" i="4"/>
  <c r="D16" i="4"/>
  <c r="D27" i="4"/>
  <c r="D20" i="4"/>
  <c r="D11" i="4"/>
  <c r="D3" i="4"/>
  <c r="D13" i="4"/>
  <c r="D12" i="4"/>
  <c r="D22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C40" i="28" l="1"/>
  <c r="C73" i="4"/>
  <c r="T7" i="4" l="1"/>
  <c r="S7" i="4"/>
  <c r="R7" i="4"/>
  <c r="Q7" i="4"/>
  <c r="Q5" i="28" l="1"/>
  <c r="Q4" i="28"/>
  <c r="Q8" i="28"/>
  <c r="Q3" i="28"/>
  <c r="Q7" i="28"/>
  <c r="Q11" i="28"/>
  <c r="Q12" i="28"/>
  <c r="Q13" i="28"/>
  <c r="Q14" i="28"/>
  <c r="Q15" i="28"/>
  <c r="Q16" i="28"/>
  <c r="Q17" i="28"/>
  <c r="Q18" i="28"/>
  <c r="Q19" i="28"/>
  <c r="Q20" i="28"/>
  <c r="S20" i="28" l="1"/>
  <c r="R20" i="28"/>
  <c r="S19" i="28"/>
  <c r="R19" i="28"/>
  <c r="S18" i="28"/>
  <c r="R18" i="28"/>
  <c r="S17" i="28"/>
  <c r="R17" i="28"/>
  <c r="S16" i="28"/>
  <c r="R16" i="28"/>
  <c r="S15" i="28"/>
  <c r="R15" i="28"/>
  <c r="S14" i="28"/>
  <c r="R14" i="28"/>
  <c r="S13" i="28"/>
  <c r="R13" i="28"/>
  <c r="S12" i="28"/>
  <c r="R12" i="28"/>
  <c r="S11" i="28"/>
  <c r="R11" i="28"/>
  <c r="S7" i="28"/>
  <c r="R7" i="28"/>
  <c r="S3" i="28"/>
  <c r="R3" i="28"/>
  <c r="S8" i="28"/>
  <c r="R8" i="28"/>
  <c r="S4" i="28"/>
  <c r="R4" i="28"/>
  <c r="S5" i="28"/>
  <c r="R5" i="28"/>
  <c r="Q29" i="4" l="1"/>
  <c r="R29" i="4"/>
  <c r="Q26" i="4"/>
  <c r="R26" i="4"/>
  <c r="S26" i="4"/>
  <c r="T26" i="4"/>
  <c r="Q14" i="4"/>
  <c r="R14" i="4"/>
  <c r="S14" i="4"/>
  <c r="T14" i="4"/>
  <c r="Q27" i="4"/>
  <c r="R27" i="4"/>
  <c r="S27" i="4"/>
  <c r="T27" i="4"/>
  <c r="Q31" i="4"/>
  <c r="R31" i="4"/>
  <c r="S31" i="4"/>
  <c r="T31" i="4"/>
  <c r="Q5" i="4"/>
  <c r="R5" i="4"/>
  <c r="S5" i="4"/>
  <c r="T5" i="4"/>
  <c r="Q10" i="4"/>
  <c r="R10" i="4"/>
  <c r="S10" i="4"/>
  <c r="T10" i="4"/>
  <c r="Q21" i="4"/>
  <c r="R21" i="4"/>
  <c r="S21" i="4"/>
  <c r="T21" i="4"/>
  <c r="Q16" i="4"/>
  <c r="R16" i="4"/>
  <c r="S16" i="4"/>
  <c r="T16" i="4"/>
  <c r="Q24" i="4"/>
  <c r="R24" i="4"/>
  <c r="S24" i="4"/>
  <c r="T24" i="4"/>
  <c r="Q19" i="4"/>
  <c r="R19" i="4"/>
  <c r="S19" i="4"/>
  <c r="T19" i="4"/>
  <c r="R25" i="4"/>
  <c r="Q20" i="4"/>
  <c r="S20" i="4"/>
  <c r="T20" i="4"/>
  <c r="Q11" i="4"/>
  <c r="R11" i="4"/>
  <c r="S11" i="4"/>
  <c r="T11" i="4"/>
  <c r="Q3" i="4"/>
  <c r="R3" i="4"/>
  <c r="S3" i="4"/>
  <c r="T3" i="4"/>
  <c r="Q13" i="4"/>
  <c r="R13" i="4"/>
  <c r="S13" i="4"/>
  <c r="T13" i="4"/>
  <c r="Q12" i="4"/>
  <c r="R12" i="4"/>
  <c r="S12" i="4"/>
  <c r="T12" i="4"/>
  <c r="Q22" i="4"/>
  <c r="R22" i="4"/>
  <c r="S22" i="4"/>
  <c r="T22" i="4"/>
  <c r="Q32" i="4"/>
  <c r="R32" i="4"/>
  <c r="S32" i="4"/>
  <c r="T32" i="4"/>
  <c r="Q33" i="4"/>
  <c r="R33" i="4"/>
  <c r="S33" i="4"/>
  <c r="T33" i="4"/>
  <c r="Q34" i="4"/>
  <c r="R34" i="4"/>
  <c r="S34" i="4"/>
  <c r="T34" i="4"/>
  <c r="Q35" i="4"/>
  <c r="R35" i="4"/>
  <c r="S35" i="4"/>
  <c r="T35" i="4"/>
  <c r="Q36" i="4"/>
  <c r="R36" i="4"/>
  <c r="S36" i="4"/>
  <c r="T36" i="4"/>
  <c r="Q37" i="4"/>
  <c r="R37" i="4"/>
  <c r="S37" i="4"/>
  <c r="T37" i="4"/>
  <c r="Q38" i="4"/>
  <c r="R38" i="4"/>
  <c r="S38" i="4"/>
  <c r="T38" i="4"/>
  <c r="Q39" i="4"/>
  <c r="R39" i="4"/>
  <c r="S39" i="4"/>
  <c r="T39" i="4"/>
  <c r="Q40" i="4"/>
  <c r="R40" i="4"/>
  <c r="S40" i="4"/>
  <c r="T40" i="4"/>
  <c r="Q41" i="4"/>
  <c r="R41" i="4"/>
  <c r="S41" i="4"/>
  <c r="T41" i="4"/>
  <c r="Q42" i="4"/>
  <c r="R42" i="4"/>
  <c r="S42" i="4"/>
  <c r="T42" i="4"/>
  <c r="Q43" i="4"/>
  <c r="R43" i="4"/>
  <c r="S43" i="4"/>
  <c r="T43" i="4"/>
  <c r="Q44" i="4"/>
  <c r="R44" i="4"/>
  <c r="S44" i="4"/>
  <c r="T44" i="4"/>
  <c r="Q45" i="4"/>
  <c r="R45" i="4"/>
  <c r="S45" i="4"/>
  <c r="T45" i="4"/>
  <c r="Q46" i="4"/>
  <c r="R46" i="4"/>
  <c r="S46" i="4"/>
  <c r="T46" i="4"/>
  <c r="Q47" i="4"/>
  <c r="R47" i="4"/>
  <c r="S47" i="4"/>
  <c r="T47" i="4"/>
  <c r="Q48" i="4"/>
  <c r="R48" i="4"/>
  <c r="S48" i="4"/>
  <c r="T48" i="4"/>
  <c r="Q49" i="4"/>
  <c r="R49" i="4"/>
  <c r="S49" i="4"/>
  <c r="T49" i="4"/>
  <c r="Q50" i="4"/>
  <c r="R50" i="4"/>
  <c r="S50" i="4"/>
  <c r="T50" i="4"/>
  <c r="Q51" i="4"/>
  <c r="R51" i="4"/>
  <c r="S51" i="4"/>
  <c r="T51" i="4"/>
  <c r="Q52" i="4"/>
  <c r="R52" i="4"/>
  <c r="S52" i="4"/>
  <c r="T52" i="4"/>
  <c r="Q53" i="4"/>
  <c r="R53" i="4"/>
  <c r="S53" i="4"/>
  <c r="T53" i="4"/>
</calcChain>
</file>

<file path=xl/sharedStrings.xml><?xml version="1.0" encoding="utf-8"?>
<sst xmlns="http://schemas.openxmlformats.org/spreadsheetml/2006/main" count="1690" uniqueCount="441">
  <si>
    <t>Nazwisko</t>
  </si>
  <si>
    <t>Klub</t>
  </si>
  <si>
    <t>BOREK Magdalena</t>
  </si>
  <si>
    <t>WTŁ Stegny Warszawa</t>
  </si>
  <si>
    <t>KUBIN Liwia</t>
  </si>
  <si>
    <t>KS SNPTT 1907 Zakopane</t>
  </si>
  <si>
    <t>UKS Orlica Duszniki Zdrój</t>
  </si>
  <si>
    <t>CZAPNIK Aleksandra</t>
  </si>
  <si>
    <t>AZS AWF Katowice</t>
  </si>
  <si>
    <t>MKS Cuprum Lubin</t>
  </si>
  <si>
    <t>WÓJCIK Andżelika</t>
  </si>
  <si>
    <t>ZIOMEK Kaja</t>
  </si>
  <si>
    <t>SOBOTA Patrycja</t>
  </si>
  <si>
    <t>AZS Zakopane</t>
  </si>
  <si>
    <t>KRÓLIKOWSKA Aleksandra</t>
  </si>
  <si>
    <t>MKS Korona Wilanów</t>
  </si>
  <si>
    <t>DANIELIK Paula</t>
  </si>
  <si>
    <t>SKŁ Górnik Sanok</t>
  </si>
  <si>
    <t>ŁUKASZCZYK Aleksandra</t>
  </si>
  <si>
    <t>PALUCH Martyna</t>
  </si>
  <si>
    <t>KOŚKA Aleksandra</t>
  </si>
  <si>
    <t>WULS Ismena</t>
  </si>
  <si>
    <t>WÓJCIK Patryk</t>
  </si>
  <si>
    <t>ŁKS Juvenia Białystok</t>
  </si>
  <si>
    <t>GKS Stoczniowiec Gdańsk</t>
  </si>
  <si>
    <t>UKS Viking Elbląg</t>
  </si>
  <si>
    <t>BURZYKOWSKI Dawid</t>
  </si>
  <si>
    <t>JAKUBSKI Radosław</t>
  </si>
  <si>
    <t>ŚWIĄTEK Jan</t>
  </si>
  <si>
    <t>BACHANEK Marcin</t>
  </si>
  <si>
    <t>PALKA Szymon</t>
  </si>
  <si>
    <t>MICHALSKI Piotr</t>
  </si>
  <si>
    <t>OFICJALSKI Gaweł</t>
  </si>
  <si>
    <t>STEĆ Amelia</t>
  </si>
  <si>
    <t>MAŚLANKA Nikola</t>
  </si>
  <si>
    <t>GASYNA Maria</t>
  </si>
  <si>
    <t>NAPŁOSZEK Natalia</t>
  </si>
  <si>
    <t>ŚMIESZEK Aleksandra</t>
  </si>
  <si>
    <t>LIS Maja</t>
  </si>
  <si>
    <t>RYBIŃSKA Natalia</t>
  </si>
  <si>
    <t>GRZANECKA Maja</t>
  </si>
  <si>
    <t>GIBAS Kornelia</t>
  </si>
  <si>
    <t>BODNAR Maja</t>
  </si>
  <si>
    <t>DZIUBAŁTOWSKA Patrycja</t>
  </si>
  <si>
    <t>GĄSIENICA-ROJ Marcelina</t>
  </si>
  <si>
    <t>500m bieg 1</t>
  </si>
  <si>
    <t>500m bieg 2</t>
  </si>
  <si>
    <t>500m bieg 3</t>
  </si>
  <si>
    <t>1000m bieg 1</t>
  </si>
  <si>
    <t>1000m bieg 2</t>
  </si>
  <si>
    <t>1000m bieg 3</t>
  </si>
  <si>
    <t>KLASYFIKACJA GENERALNA</t>
  </si>
  <si>
    <t>500 m</t>
  </si>
  <si>
    <t>1000 m</t>
  </si>
  <si>
    <t>1500 m</t>
  </si>
  <si>
    <t>3000 m</t>
  </si>
  <si>
    <t>Płeć</t>
  </si>
  <si>
    <t>Licencja</t>
  </si>
  <si>
    <t>Ważność</t>
  </si>
  <si>
    <t>Kat.</t>
  </si>
  <si>
    <t>Imię</t>
  </si>
  <si>
    <t>DataUr</t>
  </si>
  <si>
    <t>Szkoła</t>
  </si>
  <si>
    <t>K</t>
  </si>
  <si>
    <t>Anna</t>
  </si>
  <si>
    <t>M</t>
  </si>
  <si>
    <t>Paweł</t>
  </si>
  <si>
    <t>WMKS Olsztyn</t>
  </si>
  <si>
    <t>Aleksandra</t>
  </si>
  <si>
    <t>Kaja</t>
  </si>
  <si>
    <t>Norbert</t>
  </si>
  <si>
    <t>KORECKI</t>
  </si>
  <si>
    <t>Krzysztof</t>
  </si>
  <si>
    <t>Natalia</t>
  </si>
  <si>
    <t>S</t>
  </si>
  <si>
    <t>Artur</t>
  </si>
  <si>
    <t>Marta</t>
  </si>
  <si>
    <t>Mateusz</t>
  </si>
  <si>
    <t>KS Pilica Tomaszów Mazowiecki</t>
  </si>
  <si>
    <t>Malwina</t>
  </si>
  <si>
    <t>Patrycja</t>
  </si>
  <si>
    <t>Stanisław</t>
  </si>
  <si>
    <t>Patryk</t>
  </si>
  <si>
    <t>Damian</t>
  </si>
  <si>
    <t>Ewa</t>
  </si>
  <si>
    <t>Szymon</t>
  </si>
  <si>
    <t>AWF Katowice</t>
  </si>
  <si>
    <t>Piotr</t>
  </si>
  <si>
    <t>KS ARENA Tomaszów Mazowiecki</t>
  </si>
  <si>
    <t>BOREK</t>
  </si>
  <si>
    <t>Magdalena</t>
  </si>
  <si>
    <t>Wojciech</t>
  </si>
  <si>
    <t>Fundacja ŁiSW Legia Warszawa</t>
  </si>
  <si>
    <t>Tomasz</t>
  </si>
  <si>
    <t>Hanna</t>
  </si>
  <si>
    <t>Nikola</t>
  </si>
  <si>
    <t>KUBIN Ireneusz</t>
  </si>
  <si>
    <t>Radosław</t>
  </si>
  <si>
    <t>Zbigniew</t>
  </si>
  <si>
    <t>UKS Sparta Grodzisk Mazowiecki</t>
  </si>
  <si>
    <t>WODZYŃSKA</t>
  </si>
  <si>
    <t>Jan</t>
  </si>
  <si>
    <t>AZS KU Politechniki Opolskiej Opole</t>
  </si>
  <si>
    <t>UKS Błyskawica Domaniewice</t>
  </si>
  <si>
    <t>Sebastian</t>
  </si>
  <si>
    <t>Z/0039/18</t>
  </si>
  <si>
    <t>ŚWIĄTEK</t>
  </si>
  <si>
    <t>Karol</t>
  </si>
  <si>
    <t>TOMICZAK</t>
  </si>
  <si>
    <t>Przemysław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</si>
  <si>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</si>
  <si>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</si>
  <si>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</si>
  <si>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</si>
  <si>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</si>
  <si>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</si>
  <si>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</si>
  <si>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STANKIEWICZ</t>
  </si>
  <si>
    <t>Dawid</t>
  </si>
  <si>
    <t>Z/0131/18</t>
  </si>
  <si>
    <t>OFICJALSKI</t>
  </si>
  <si>
    <t>Gaweł</t>
  </si>
  <si>
    <t>Helena</t>
  </si>
  <si>
    <t>Joanna</t>
  </si>
  <si>
    <t>CZECHOSKI</t>
  </si>
  <si>
    <t>KANIA</t>
  </si>
  <si>
    <t>KORZENIEWSKI Andrzej</t>
  </si>
  <si>
    <t>Z/0258/18</t>
  </si>
  <si>
    <t>KORZENIEWSKI</t>
  </si>
  <si>
    <t>Andrzej</t>
  </si>
  <si>
    <t>Łukasz</t>
  </si>
  <si>
    <t>ZIENTARA Przemysław</t>
  </si>
  <si>
    <t>Z/0305/18</t>
  </si>
  <si>
    <t>ZIENTARA</t>
  </si>
  <si>
    <t>Grzegorz</t>
  </si>
  <si>
    <t>Marcin</t>
  </si>
  <si>
    <t>WÓJCIK</t>
  </si>
  <si>
    <t>BIEDRZYCKI Zbigniew</t>
  </si>
  <si>
    <t>Z/0330/18</t>
  </si>
  <si>
    <t>BIEDRZYCKI</t>
  </si>
  <si>
    <t>GSŁ Czarne Pantery Giżycko</t>
  </si>
  <si>
    <t>Z/0067/17</t>
  </si>
  <si>
    <t>JAKUBSKI</t>
  </si>
  <si>
    <t>HUSAK Krzysztof</t>
  </si>
  <si>
    <t>Z/0163/17</t>
  </si>
  <si>
    <t>HUSAK</t>
  </si>
  <si>
    <t>BURZYKOWSKI</t>
  </si>
  <si>
    <t>PALKA</t>
  </si>
  <si>
    <t>GŁODOWSKI Bogdan</t>
  </si>
  <si>
    <t>Z/0058/16</t>
  </si>
  <si>
    <t>GŁODOWSKI</t>
  </si>
  <si>
    <t>Bogdan</t>
  </si>
  <si>
    <t>Marek</t>
  </si>
  <si>
    <t>Andżelika</t>
  </si>
  <si>
    <t>STASZKIEWICZ</t>
  </si>
  <si>
    <t>Leszek</t>
  </si>
  <si>
    <t>Z/0206/16</t>
  </si>
  <si>
    <t>Masters</t>
  </si>
  <si>
    <t>MAZUR</t>
  </si>
  <si>
    <t>MALISZEWSKA Patrycja</t>
  </si>
  <si>
    <t>Z/0111/15</t>
  </si>
  <si>
    <t>MALISZEWSKA</t>
  </si>
  <si>
    <t>MASZKOWSKA Joanna</t>
  </si>
  <si>
    <t>Z/0125/15</t>
  </si>
  <si>
    <t>MASZKOWSKA</t>
  </si>
  <si>
    <t>bez</t>
  </si>
  <si>
    <t>ADAMSKI Paweł</t>
  </si>
  <si>
    <t>Z/0280/15</t>
  </si>
  <si>
    <t>ADAMSKI</t>
  </si>
  <si>
    <t>KUCZYŃSKI Łukasz</t>
  </si>
  <si>
    <t>Z/0296/15</t>
  </si>
  <si>
    <t>KUCZYŃSKI</t>
  </si>
  <si>
    <t>MALISZEWSKA Natalia</t>
  </si>
  <si>
    <t>Z/0319/15</t>
  </si>
  <si>
    <t>MALISZEWSKI</t>
  </si>
  <si>
    <t>NIEŚCIER Karol</t>
  </si>
  <si>
    <t>Z/0324/15</t>
  </si>
  <si>
    <t>NIEŚCIER</t>
  </si>
  <si>
    <t>BACHANEK</t>
  </si>
  <si>
    <t>MICHALSKI</t>
  </si>
  <si>
    <t>ADAMOWICZ Krzysztof</t>
  </si>
  <si>
    <t>Z/0537/15</t>
  </si>
  <si>
    <t>ADAMOWICZ</t>
  </si>
  <si>
    <t>DULIŃSKI</t>
  </si>
  <si>
    <t>KORECKI Grzegorz</t>
  </si>
  <si>
    <t>Z/0573/15</t>
  </si>
  <si>
    <t>GADOMSKA Anna</t>
  </si>
  <si>
    <t>Z/0574/15</t>
  </si>
  <si>
    <t>GADOMSKA</t>
  </si>
  <si>
    <t>MALISZEWSKI Zdzisław</t>
  </si>
  <si>
    <t>Z/0575/15</t>
  </si>
  <si>
    <t>Zdzisław</t>
  </si>
  <si>
    <t>CYWIŃSKI Leszek</t>
  </si>
  <si>
    <t>Z/0576/15</t>
  </si>
  <si>
    <t>CYWIŃSKI</t>
  </si>
  <si>
    <t>PIKCIUN Andrzej</t>
  </si>
  <si>
    <t>Z/0578/15</t>
  </si>
  <si>
    <t>PIKCIUN</t>
  </si>
  <si>
    <t>BARTŁOCZUK Andrzej</t>
  </si>
  <si>
    <t>Z/0579/15</t>
  </si>
  <si>
    <t>BARTŁOCZUK</t>
  </si>
  <si>
    <t>STANKIEWICZ Anna</t>
  </si>
  <si>
    <t>Z/0583/15</t>
  </si>
  <si>
    <t>POWIERŻA Helena</t>
  </si>
  <si>
    <t>Z/0584/15</t>
  </si>
  <si>
    <t>POWIERŻA</t>
  </si>
  <si>
    <t>Z/0610/15</t>
  </si>
  <si>
    <t>ZIOMEK</t>
  </si>
  <si>
    <t>KUBIN</t>
  </si>
  <si>
    <t>Z/0699/15</t>
  </si>
  <si>
    <t>Ireneusz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</si>
  <si>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</si>
  <si>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</si>
  <si>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</si>
  <si>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</si>
  <si>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</si>
  <si>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</si>
  <si>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</si>
  <si>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</si>
  <si>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KANIA Mateusz</t>
  </si>
  <si>
    <t>Z/0800/15</t>
  </si>
  <si>
    <t>JANKO-MIELCARSKA Ewa</t>
  </si>
  <si>
    <t>Z/0832/15</t>
  </si>
  <si>
    <t>JANKO-MIELCARSKA</t>
  </si>
  <si>
    <t>GAWRACZYŃSKA Anna</t>
  </si>
  <si>
    <t>Z/0893/15</t>
  </si>
  <si>
    <t>GAWRACZYŃSKA</t>
  </si>
  <si>
    <t>MAZUR Nikola</t>
  </si>
  <si>
    <t>Etykiety wierszy</t>
  </si>
  <si>
    <t>(puste)</t>
  </si>
  <si>
    <t>Generalka</t>
  </si>
  <si>
    <t>bieg 3</t>
  </si>
  <si>
    <t>bieg 1</t>
  </si>
  <si>
    <t>bieg 2</t>
  </si>
  <si>
    <t>bieg 4</t>
  </si>
  <si>
    <t>bieg 5</t>
  </si>
  <si>
    <t>(Wszystko)</t>
  </si>
  <si>
    <t>Nazwisko i Imię</t>
  </si>
  <si>
    <t>MĘŻCZYŹNI</t>
  </si>
  <si>
    <t>1500m Bieg 1</t>
  </si>
  <si>
    <t>3000 m bieg 1</t>
  </si>
  <si>
    <t>1500m Bieg 2</t>
  </si>
  <si>
    <t>3000 m bieg 2</t>
  </si>
  <si>
    <t>1500m Bieg 3</t>
  </si>
  <si>
    <t>3000 m bieg 3</t>
  </si>
  <si>
    <t>Data ur</t>
  </si>
  <si>
    <t>Kategoria</t>
  </si>
  <si>
    <t>K25/M25</t>
  </si>
  <si>
    <t>K30/M30</t>
  </si>
  <si>
    <t>K35/M35</t>
  </si>
  <si>
    <t>K40/M40</t>
  </si>
  <si>
    <t>K45/M45</t>
  </si>
  <si>
    <t>K50/M50</t>
  </si>
  <si>
    <t>K55/M55</t>
  </si>
  <si>
    <t>K60/M60</t>
  </si>
  <si>
    <t>K65/M65</t>
  </si>
  <si>
    <t>K70/M70</t>
  </si>
  <si>
    <t>K75/M75</t>
  </si>
  <si>
    <t>K80/M80</t>
  </si>
  <si>
    <t>500 m bieg 2</t>
  </si>
  <si>
    <t>500 m bieg 4</t>
  </si>
  <si>
    <t>500m bieg 5</t>
  </si>
  <si>
    <t>500 m bieg 6</t>
  </si>
  <si>
    <t>etc</t>
  </si>
  <si>
    <t>M60</t>
  </si>
  <si>
    <t>M55</t>
  </si>
  <si>
    <t>M40</t>
  </si>
  <si>
    <t>M45</t>
  </si>
  <si>
    <t>M35</t>
  </si>
  <si>
    <t>M30</t>
  </si>
  <si>
    <t>Suma</t>
  </si>
  <si>
    <t>Bieg 1</t>
  </si>
  <si>
    <t>Bieg 2</t>
  </si>
  <si>
    <t>Bieg 3</t>
  </si>
  <si>
    <t>K55</t>
  </si>
  <si>
    <t>K60</t>
  </si>
  <si>
    <t>K65</t>
  </si>
  <si>
    <t>bieg 6</t>
  </si>
  <si>
    <t xml:space="preserve">Suma </t>
  </si>
  <si>
    <t>Z/0199/16</t>
  </si>
  <si>
    <t>Elżbieta</t>
  </si>
  <si>
    <t>STASZKIEWICZ Elżbieta</t>
  </si>
  <si>
    <t>M65</t>
  </si>
  <si>
    <t>BARTOŃ Zbigniew</t>
  </si>
  <si>
    <t>Osobostarty</t>
  </si>
  <si>
    <t>KOBIETY</t>
  </si>
  <si>
    <t>Nazw i imię</t>
  </si>
  <si>
    <t>Akademia Łyżwiarstwa Kristensen</t>
  </si>
  <si>
    <t>Z/0201/16</t>
  </si>
  <si>
    <t>BARTOŃ</t>
  </si>
  <si>
    <t>Z/0076/20</t>
  </si>
  <si>
    <t>CHOJECKI</t>
  </si>
  <si>
    <t>CZECHOSKI Tomasz</t>
  </si>
  <si>
    <t>FELIKS Piotr</t>
  </si>
  <si>
    <t>FELIKS</t>
  </si>
  <si>
    <t>JAWORSKA</t>
  </si>
  <si>
    <t>KONERA Roman</t>
  </si>
  <si>
    <t>Z/0551/15</t>
  </si>
  <si>
    <t>KONERA</t>
  </si>
  <si>
    <t>Roman</t>
  </si>
  <si>
    <t>Z/0250/19</t>
  </si>
  <si>
    <t>Stefan</t>
  </si>
  <si>
    <t>Z/0078/20</t>
  </si>
  <si>
    <t>PIEKIELNY Norbert</t>
  </si>
  <si>
    <t>Z/0084/20</t>
  </si>
  <si>
    <t>PIEKIELNY</t>
  </si>
  <si>
    <t>PUŁAWSKI</t>
  </si>
  <si>
    <t>PUŁAWSKI Sebastian</t>
  </si>
  <si>
    <t>Z/0128/20</t>
  </si>
  <si>
    <t>SOPYŁO Stefan</t>
  </si>
  <si>
    <t>Z/0004/20</t>
  </si>
  <si>
    <t>SOPYŁO</t>
  </si>
  <si>
    <t>STEC</t>
  </si>
  <si>
    <t>WODZYŃSKA Malwina</t>
  </si>
  <si>
    <t>Z/0127/20</t>
  </si>
  <si>
    <t>ZĘBALA Krzysztof</t>
  </si>
  <si>
    <t>Z/0597/20</t>
  </si>
  <si>
    <t>ZĘBALA</t>
  </si>
  <si>
    <t>K35</t>
  </si>
  <si>
    <t>K40</t>
  </si>
  <si>
    <t>za zajęcie</t>
  </si>
  <si>
    <t>Dyplom dla</t>
  </si>
  <si>
    <t>I</t>
  </si>
  <si>
    <t>miejsca</t>
  </si>
  <si>
    <t xml:space="preserve">w kategorii </t>
  </si>
  <si>
    <t xml:space="preserve">na dystansie </t>
  </si>
  <si>
    <t>w klasyfikacji generalnej Pucharu Polski Mastersów w sezonie 2020/21</t>
  </si>
  <si>
    <t>Łukasza Milera</t>
  </si>
  <si>
    <t>Adama Tomaszewskiego</t>
  </si>
  <si>
    <t>Macieja Walicha</t>
  </si>
  <si>
    <t>Sebastiana Puławskiego</t>
  </si>
  <si>
    <t>Krzysztofa Plicha</t>
  </si>
  <si>
    <t>Stefana Sopyło</t>
  </si>
  <si>
    <t>Konrada Marciniaka</t>
  </si>
  <si>
    <t>Tomasza Czechoskiego</t>
  </si>
  <si>
    <t>Przemysława Zientary</t>
  </si>
  <si>
    <t>Radosława Radomskiego</t>
  </si>
  <si>
    <t>Johna Ivara Kristensena</t>
  </si>
  <si>
    <t>Krzysztofa Husaka</t>
  </si>
  <si>
    <t>Ireneusza Kubina</t>
  </si>
  <si>
    <t>Michała Chojeckiego</t>
  </si>
  <si>
    <t>Sławomira Sadowskiego</t>
  </si>
  <si>
    <t>Leszka Cywińskiego</t>
  </si>
  <si>
    <t>Andrzja Bartłoczuka</t>
  </si>
  <si>
    <t>Krzysztofa Adamowicza</t>
  </si>
  <si>
    <t>Leszka Lachowicza</t>
  </si>
  <si>
    <t>Zdzisława Maliszewskiego</t>
  </si>
  <si>
    <t>II</t>
  </si>
  <si>
    <t>III</t>
  </si>
  <si>
    <t>IV</t>
  </si>
  <si>
    <t>V</t>
  </si>
  <si>
    <t>VI</t>
  </si>
  <si>
    <t>Malwiny Wodzyńskiej</t>
  </si>
  <si>
    <t>Moniki Szczęsnej</t>
  </si>
  <si>
    <t>Beaty Zajączkowskiej</t>
  </si>
  <si>
    <t>Ewy Janko-Mielcarskiej</t>
  </si>
  <si>
    <t>Anny Gawraczyńskiej</t>
  </si>
  <si>
    <t>CHOJECKI MICHAŁ</t>
  </si>
  <si>
    <t>Z/0831/15</t>
  </si>
  <si>
    <t>MICHAŁ</t>
  </si>
  <si>
    <t>Z/0097/21</t>
  </si>
  <si>
    <t>DULIŃSKI Marcin</t>
  </si>
  <si>
    <t>Z/0831/20</t>
  </si>
  <si>
    <t>OSTAPIUK Zygmunt</t>
  </si>
  <si>
    <t>Z/0205/16</t>
  </si>
  <si>
    <t>OSTAPIUK</t>
  </si>
  <si>
    <t>Zygmunt</t>
  </si>
  <si>
    <t>STEC Włodzimierz</t>
  </si>
  <si>
    <t>Z/0895/15</t>
  </si>
  <si>
    <t>Włodzimierz</t>
  </si>
  <si>
    <t>ŚLĄSKI Piotr</t>
  </si>
  <si>
    <t>Z/0061/16</t>
  </si>
  <si>
    <t>ŚLĄSKI</t>
  </si>
  <si>
    <t>Edycja I - Tomaszów Maz. 29-30/10/2022</t>
  </si>
  <si>
    <t>Edycja III - Warszawa 17-18/12/2022</t>
  </si>
  <si>
    <t>Edycja II - Sanok 10-11/12/2022</t>
  </si>
  <si>
    <t>Z/0023/22</t>
  </si>
  <si>
    <t>GRODZKI Piotr</t>
  </si>
  <si>
    <t>Z/0068/22</t>
  </si>
  <si>
    <t>GRODZKI</t>
  </si>
  <si>
    <t>HANDEY Oleg</t>
  </si>
  <si>
    <t>Z/0095/22</t>
  </si>
  <si>
    <t>HANDEY</t>
  </si>
  <si>
    <t>Oleg</t>
  </si>
  <si>
    <t>MYCHALCHUK Diana</t>
  </si>
  <si>
    <t>Z/0100/22</t>
  </si>
  <si>
    <t>MYCHALCHUK</t>
  </si>
  <si>
    <t>Diana</t>
  </si>
  <si>
    <t>NAPORA Jacek</t>
  </si>
  <si>
    <t>Z/0118/22</t>
  </si>
  <si>
    <t>NAPORA</t>
  </si>
  <si>
    <t>Jacek</t>
  </si>
  <si>
    <t>FLORCZYK Wojciech</t>
  </si>
  <si>
    <t>Z/0119/22</t>
  </si>
  <si>
    <t>FLORCZYK</t>
  </si>
  <si>
    <t>Z/0139/22</t>
  </si>
  <si>
    <t>Z/0140/22</t>
  </si>
  <si>
    <t>Z/0169/22</t>
  </si>
  <si>
    <t>WIRSZEWSKI Damian</t>
  </si>
  <si>
    <t>Z/0203/22</t>
  </si>
  <si>
    <t>WIRSZEWSKI</t>
  </si>
  <si>
    <t>Z/0213/22</t>
  </si>
  <si>
    <t>STEMPORZECKI Tomasz</t>
  </si>
  <si>
    <t>Z/0180/21</t>
  </si>
  <si>
    <t>STEMPORZECKI</t>
  </si>
  <si>
    <t>JARECKA Marta</t>
  </si>
  <si>
    <t>Z/0225/21</t>
  </si>
  <si>
    <t>JARECKA</t>
  </si>
  <si>
    <t>JAWORSKA Hanna</t>
  </si>
  <si>
    <t>Z/0292/21</t>
  </si>
  <si>
    <t>DRZYMAŁA-GÓŹDŹ Aleksandra</t>
  </si>
  <si>
    <t>Z/0293/21</t>
  </si>
  <si>
    <t>DRZYMAŁA-GÓŹDŹ</t>
  </si>
  <si>
    <t>BELLA Aida</t>
  </si>
  <si>
    <t>Z/0294/21</t>
  </si>
  <si>
    <t>BELLA</t>
  </si>
  <si>
    <t>Aida</t>
  </si>
  <si>
    <t>TOMICZAK Magdalena</t>
  </si>
  <si>
    <t>Z/0606/20</t>
  </si>
  <si>
    <t>SP 2 Grodzisk mazowiecki</t>
  </si>
  <si>
    <t>GARBACIK Stanisław</t>
  </si>
  <si>
    <t>Z/0059/16</t>
  </si>
  <si>
    <t>GARBACIK</t>
  </si>
  <si>
    <t>ŚWIATKOWSKI Robert</t>
  </si>
  <si>
    <t>Z/0108/16</t>
  </si>
  <si>
    <t>ŚWIATKOWSKI</t>
  </si>
  <si>
    <t>Robert</t>
  </si>
  <si>
    <t>CZYTAJŁO Jacek</t>
  </si>
  <si>
    <t>Z/0202/16</t>
  </si>
  <si>
    <t>CZYTAJŁO</t>
  </si>
  <si>
    <t>GLAMKOWSKA Aleksandra</t>
  </si>
  <si>
    <t>Z/0054/15</t>
  </si>
  <si>
    <t>GLAMKOWSKA</t>
  </si>
  <si>
    <t>BRAK</t>
  </si>
  <si>
    <t>OLSZEWSKA Anna</t>
  </si>
  <si>
    <t>Z/0061/15</t>
  </si>
  <si>
    <t>OLSZEWSKA</t>
  </si>
  <si>
    <t>M70</t>
  </si>
  <si>
    <t>M50</t>
  </si>
  <si>
    <t>(Wiele elementów)</t>
  </si>
  <si>
    <t>CHOJECKI Michał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</si>
</sst>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/>
    <xf numFmtId="0" fontId="4" fillId="5" borderId="1" xfId="0" applyFont="1" applyFill="1" applyBorder="1" applyAlignment="1">
      <alignment vertical="center"/>
    </xf>
    <xf numFmtId="0" fontId="5" fillId="5" borderId="1" xfId="0" applyFont="1" applyFill="1" applyBorder="1"/>
    <xf numFmtId="0" fontId="4" fillId="7" borderId="1" xfId="0" applyFont="1" applyFill="1" applyBorder="1" applyAlignment="1">
      <alignment vertical="center"/>
    </xf>
    <xf numFmtId="0" fontId="5" fillId="7" borderId="1" xfId="0" applyFont="1" applyFill="1" applyBorder="1"/>
    <xf numFmtId="0" fontId="3" fillId="8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 textRotation="90"/>
    </xf>
    <xf numFmtId="0" fontId="3" fillId="4" borderId="6" xfId="0" applyFont="1" applyFill="1" applyBorder="1" applyAlignment="1">
      <alignment horizontal="center" textRotation="90"/>
    </xf>
    <xf numFmtId="0" fontId="3" fillId="6" borderId="6" xfId="0" applyFont="1" applyFill="1" applyBorder="1" applyAlignment="1">
      <alignment horizontal="center" textRotation="90"/>
    </xf>
    <xf numFmtId="0" fontId="7" fillId="9" borderId="6" xfId="0" applyFont="1" applyFill="1" applyBorder="1" applyAlignment="1">
      <alignment horizontal="center" vertical="center" textRotation="90"/>
    </xf>
    <xf numFmtId="14" fontId="0" fillId="0" borderId="0" xfId="0" applyNumberFormat="1"/>
    <xf numFmtId="0" fontId="1" fillId="0" borderId="2" xfId="0" applyFont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textRotation="90"/>
    </xf>
    <xf numFmtId="0" fontId="0" fillId="0" borderId="10" xfId="0" applyBorder="1" applyAlignment="1">
      <alignment horizontal="left"/>
    </xf>
    <xf numFmtId="0" fontId="4" fillId="3" borderId="10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0" fillId="0" borderId="0" xfId="0" applyAlignment="1">
      <alignment textRotation="180"/>
    </xf>
    <xf numFmtId="0" fontId="9" fillId="0" borderId="0" xfId="0" pivotButton="1" applyFont="1"/>
    <xf numFmtId="0" fontId="2" fillId="0" borderId="11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5" borderId="16" xfId="0" applyFont="1" applyFill="1" applyBorder="1" applyAlignment="1">
      <alignment vertical="center"/>
    </xf>
    <xf numFmtId="0" fontId="4" fillId="7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textRotation="90"/>
    </xf>
    <xf numFmtId="0" fontId="3" fillId="6" borderId="5" xfId="0" applyFont="1" applyFill="1" applyBorder="1" applyAlignment="1">
      <alignment horizontal="center" textRotation="90"/>
    </xf>
    <xf numFmtId="0" fontId="8" fillId="10" borderId="0" xfId="0" applyFont="1" applyFill="1" applyAlignment="1">
      <alignment horizontal="center"/>
    </xf>
    <xf numFmtId="0" fontId="1" fillId="0" borderId="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1" fillId="11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0" fillId="11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11" borderId="18" xfId="0" applyFont="1" applyFill="1" applyBorder="1" applyAlignment="1">
      <alignment vertical="center"/>
    </xf>
    <xf numFmtId="0" fontId="10" fillId="11" borderId="18" xfId="0" applyFont="1" applyFill="1" applyBorder="1" applyAlignment="1">
      <alignment vertical="center"/>
    </xf>
    <xf numFmtId="0" fontId="10" fillId="11" borderId="18" xfId="0" applyFont="1" applyFill="1" applyBorder="1" applyAlignment="1">
      <alignment horizontal="center" vertical="center"/>
    </xf>
    <xf numFmtId="164" fontId="10" fillId="0" borderId="18" xfId="0" applyNumberFormat="1" applyFont="1" applyBorder="1" applyAlignment="1">
      <alignment horizontal="right" vertical="center"/>
    </xf>
    <xf numFmtId="164" fontId="10" fillId="11" borderId="0" xfId="0" applyNumberFormat="1" applyFont="1" applyFill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4" fontId="10" fillId="11" borderId="18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left" indent="1"/>
    </xf>
    <xf numFmtId="0" fontId="12" fillId="0" borderId="19" xfId="0" applyFont="1" applyBorder="1"/>
    <xf numFmtId="0" fontId="0" fillId="0" borderId="19" xfId="0" pivotButton="1" applyBorder="1"/>
    <xf numFmtId="14" fontId="2" fillId="0" borderId="11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3" borderId="1" xfId="0" applyFont="1" applyFill="1" applyBorder="1"/>
    <xf numFmtId="0" fontId="12" fillId="0" borderId="0" xfId="0" applyFont="1"/>
    <xf numFmtId="0" fontId="0" fillId="0" borderId="19" xfId="0" applyNumberFormat="1" applyBorder="1"/>
    <xf numFmtId="0" fontId="12" fillId="0" borderId="19" xfId="0" applyNumberFormat="1" applyFont="1" applyBorder="1"/>
    <xf numFmtId="0" fontId="0" fillId="0" borderId="0" xfId="0" applyBorder="1"/>
    <xf numFmtId="1" fontId="0" fillId="0" borderId="19" xfId="0" applyNumberFormat="1" applyBorder="1"/>
    <xf numFmtId="1" fontId="12" fillId="0" borderId="19" xfId="0" applyNumberFormat="1" applyFont="1" applyBorder="1"/>
    <xf numFmtId="0" fontId="6" fillId="9" borderId="15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</cellXfs>
  <cellStyles count="1">
    <cellStyle name="Normalny" xfId="0" builtinId="0"/>
  </cellStyles>
  <dxfs count="124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u/>
      </font>
    </dxf>
    <dxf>
      <font>
        <b/>
      </font>
    </dxf>
    <dxf>
      <font>
        <sz val="14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u/>
      </font>
    </dxf>
    <dxf>
      <font>
        <b/>
      </font>
    </dxf>
    <dxf>
      <font>
        <sz val="14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u/>
      </font>
    </dxf>
    <dxf>
      <font>
        <b/>
      </font>
    </dxf>
    <dxf>
      <font>
        <sz val="14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u/>
      </font>
    </dxf>
    <dxf>
      <font>
        <b/>
      </font>
    </dxf>
    <dxf>
      <font>
        <sz val="14"/>
      </font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numFmt numFmtId="1" formatCode="0"/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u/>
      </font>
    </dxf>
    <dxf>
      <font>
        <b/>
      </font>
    </dxf>
    <dxf>
      <font>
        <sz val="14"/>
      </font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numFmt numFmtId="1" formatCode="0"/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u/>
      </font>
    </dxf>
    <dxf>
      <font>
        <b/>
      </font>
    </dxf>
    <dxf>
      <font>
        <sz val="14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u/>
      </font>
    </dxf>
    <dxf>
      <font>
        <b/>
      </font>
    </dxf>
    <dxf>
      <font>
        <sz val="14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u/>
      </font>
    </dxf>
    <dxf>
      <font>
        <b/>
      </font>
    </dxf>
    <dxf>
      <font>
        <sz val="14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u/>
      </font>
    </dxf>
    <dxf>
      <font>
        <b/>
      </font>
    </dxf>
    <dxf>
      <font>
        <sz val="14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u/>
      </font>
    </dxf>
    <dxf>
      <font>
        <b/>
      </font>
    </dxf>
    <dxf>
      <font>
        <sz val="14"/>
      </font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numFmt numFmtId="1" formatCode="0"/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yyyy\-mm\-dd;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000000"/>
          <bgColor rgb="FFE4DFEC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font>
        <b/>
        <u/>
        <sz val="14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  <u/>
        <sz val="14"/>
      </font>
    </dxf>
    <dxf>
      <font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90" readingOrder="0"/>
    </dxf>
    <dxf>
      <font>
        <sz val="14"/>
      </font>
    </dxf>
    <dxf>
      <font>
        <u/>
      </font>
    </dxf>
    <dxf>
      <font>
        <b/>
      </font>
    </dxf>
    <dxf>
      <font>
        <sz val="12"/>
      </font>
    </dxf>
    <dxf>
      <font>
        <b/>
      </font>
    </dxf>
    <dxf>
      <alignment textRotation="180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yyyy\-mm\-dd;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font>
        <sz val="14"/>
      </font>
    </dxf>
    <dxf>
      <font>
        <b/>
      </font>
    </dxf>
    <dxf>
      <font>
        <u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u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Lefler" refreshedDate="43805.661907986112" createdVersion="4" refreshedVersion="4" minRefreshableVersion="3" recordCount="40">
  <cacheSource type="worksheet">
    <worksheetSource name="Młodziczka"/>
  </cacheSource>
  <cacheFields count="34">
    <cacheField name="Nazwisko" numFmtId="0">
      <sharedItems containsBlank="1" count="22">
        <s v="CZAPNIK Aleksandra"/>
        <s v="KUBIN Liwia"/>
        <s v="KRÓLIKOWSKA Aleksandra"/>
        <s v="ŁUKASZCZYK Aleksandra"/>
        <s v="DANIELIK Paula"/>
        <s v="MAŚLANKA Nikola"/>
        <s v="GASYNA Maria"/>
        <s v="ŚMIESZEK Aleksandra"/>
        <s v="WULS Ismena"/>
        <s v="LIS Maja"/>
        <s v="RYBIŃSKA Natalia"/>
        <s v="NAPŁOSZEK Natalia"/>
        <s v="GRZANECKA Maja"/>
        <s v="GIBAS Kornelia"/>
        <s v="DZIUBAŁTOWSKA Patrycja"/>
        <s v="GĄSIENICA-ROJ Marcelina"/>
        <s v="PALUCH Martyna"/>
        <s v="SOBOTA Patrycja"/>
        <s v="BODNAR Maja"/>
        <s v="KOŚKA Aleksandra"/>
        <s v="STEĆ Amelia"/>
        <m/>
      </sharedItems>
    </cacheField>
    <cacheField name="Klub" numFmtId="0">
      <sharedItems/>
    </cacheField>
    <cacheField name="500m bieg 1" numFmtId="0">
      <sharedItems containsString="0" containsBlank="1" containsNumber="1" containsInteger="1" minValue="0" maxValue="17"/>
    </cacheField>
    <cacheField name="1000m bieg 1" numFmtId="0">
      <sharedItems containsString="0" containsBlank="1" containsNumber="1" containsInteger="1" minValue="0" maxValue="17"/>
    </cacheField>
    <cacheField name="3000m bieg 1" numFmtId="0">
      <sharedItems containsString="0" containsBlank="1" containsNumber="1" containsInteger="1" minValue="0" maxValue="0"/>
    </cacheField>
    <cacheField name="500m bieg 2" numFmtId="0">
      <sharedItems containsString="0" containsBlank="1" containsNumber="1" minValue="0" maxValue="17"/>
    </cacheField>
    <cacheField name="1500m bieg 1" numFmtId="0">
      <sharedItems containsString="0" containsBlank="1" containsNumber="1" containsInteger="1" minValue="0" maxValue="17"/>
    </cacheField>
    <cacheField name="500m bieg 3" numFmtId="0">
      <sharedItems containsNonDate="0" containsString="0" containsBlank="1"/>
    </cacheField>
    <cacheField name="1000m bieg 2" numFmtId="0">
      <sharedItems containsNonDate="0" containsString="0" containsBlank="1"/>
    </cacheField>
    <cacheField name="3000m bieg 2" numFmtId="0">
      <sharedItems containsNonDate="0" containsString="0" containsBlank="1"/>
    </cacheField>
    <cacheField name="500m bieg 4" numFmtId="0">
      <sharedItems containsNonDate="0" containsString="0" containsBlank="1"/>
    </cacheField>
    <cacheField name="1500m bieg 2" numFmtId="0">
      <sharedItems containsNonDate="0" containsString="0" containsBlank="1"/>
    </cacheField>
    <cacheField name="Bieg masowy bieg 1" numFmtId="0">
      <sharedItems containsNonDate="0" containsString="0" containsBlank="1"/>
    </cacheField>
    <cacheField name="500m bieg 5" numFmtId="0">
      <sharedItems containsNonDate="0" containsString="0" containsBlank="1"/>
    </cacheField>
    <cacheField name="1000m bieg 3" numFmtId="0">
      <sharedItems containsNonDate="0" containsString="0" containsBlank="1"/>
    </cacheField>
    <cacheField name="3000m bieg 3" numFmtId="0">
      <sharedItems containsNonDate="0" containsString="0" containsBlank="1"/>
    </cacheField>
    <cacheField name="500m bieg 6" numFmtId="0">
      <sharedItems containsNonDate="0" containsString="0" containsBlank="1"/>
    </cacheField>
    <cacheField name="1500m bieg 3" numFmtId="0">
      <sharedItems containsNonDate="0" containsString="0" containsBlank="1"/>
    </cacheField>
    <cacheField name="500m bieg 7" numFmtId="0">
      <sharedItems containsNonDate="0" containsString="0" containsBlank="1"/>
    </cacheField>
    <cacheField name="1000m bieg 4" numFmtId="0">
      <sharedItems containsNonDate="0" containsString="0" containsBlank="1"/>
    </cacheField>
    <cacheField name="3000m bieg 4" numFmtId="0">
      <sharedItems containsNonDate="0" containsString="0" containsBlank="1"/>
    </cacheField>
    <cacheField name="500m bieg 8" numFmtId="0">
      <sharedItems containsNonDate="0" containsString="0" containsBlank="1"/>
    </cacheField>
    <cacheField name="1500m bieg 4" numFmtId="0">
      <sharedItems containsNonDate="0" containsString="0" containsBlank="1"/>
    </cacheField>
    <cacheField name="Bieg masowy bieg 2" numFmtId="0">
      <sharedItems containsNonDate="0" containsString="0" containsBlank="1"/>
    </cacheField>
    <cacheField name="500m bieg 9" numFmtId="0">
      <sharedItems containsNonDate="0" containsString="0" containsBlank="1"/>
    </cacheField>
    <cacheField name="1000m bieg 5" numFmtId="0">
      <sharedItems containsNonDate="0" containsString="0" containsBlank="1"/>
    </cacheField>
    <cacheField name="3000m bieg 5" numFmtId="0">
      <sharedItems containsNonDate="0" containsString="0" containsBlank="1"/>
    </cacheField>
    <cacheField name="1500m bieg 5" numFmtId="0">
      <sharedItems containsNonDate="0" containsString="0" containsBlank="1"/>
    </cacheField>
    <cacheField name="Bieg masowy bieg 3" numFmtId="0">
      <sharedItems containsNonDate="0" containsString="0" containsBlank="1"/>
    </cacheField>
    <cacheField name="500 m" numFmtId="0">
      <sharedItems containsSemiMixedTypes="0" containsString="0" containsNumber="1" minValue="0" maxValue="34" count="20">
        <n v="34"/>
        <n v="15"/>
        <n v="28"/>
        <n v="22"/>
        <n v="25"/>
        <n v="16"/>
        <n v="9"/>
        <n v="4"/>
        <n v="21"/>
        <n v="9.5"/>
        <n v="10"/>
        <n v="12"/>
        <n v="5"/>
        <n v="0"/>
        <n v="1"/>
        <n v="24"/>
        <n v="14.5"/>
        <n v="3"/>
        <n v="7"/>
        <n v="14"/>
      </sharedItems>
    </cacheField>
    <cacheField name="1000 m" numFmtId="0">
      <sharedItems containsSemiMixedTypes="0" containsString="0" containsNumber="1" containsInteger="1" minValue="0" maxValue="17" count="17">
        <n v="17"/>
        <n v="15"/>
        <n v="14"/>
        <n v="13"/>
        <n v="12"/>
        <n v="11"/>
        <n v="10"/>
        <n v="9"/>
        <n v="8"/>
        <n v="7"/>
        <n v="6"/>
        <n v="5"/>
        <n v="4"/>
        <n v="3"/>
        <n v="2"/>
        <n v="1"/>
        <n v="0"/>
      </sharedItems>
    </cacheField>
    <cacheField name="1500 m" numFmtId="0">
      <sharedItems containsSemiMixedTypes="0" containsString="0" containsNumber="1" containsInteger="1" minValue="0" maxValue="17" count="17">
        <n v="15"/>
        <n v="17"/>
        <n v="14"/>
        <n v="11"/>
        <n v="8"/>
        <n v="10"/>
        <n v="7"/>
        <n v="5"/>
        <n v="6"/>
        <n v="0"/>
        <n v="3"/>
        <n v="2"/>
        <n v="4"/>
        <n v="1"/>
        <n v="9"/>
        <n v="13"/>
        <n v="12"/>
      </sharedItems>
    </cacheField>
    <cacheField name="3000 m" numFmtId="0">
      <sharedItems containsSemiMixedTypes="0" containsString="0" containsNumber="1" containsInteger="1" minValue="0" maxValue="0" count="1">
        <n v="0"/>
      </sharedItems>
    </cacheField>
    <cacheField name="Bieg masowy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am" refreshedDate="44947.536018402781" createdVersion="4" refreshedVersion="4" minRefreshableVersion="3" recordCount="18">
  <cacheSource type="worksheet">
    <worksheetSource name="Ladies"/>
  </cacheSource>
  <cacheFields count="19">
    <cacheField name="Nazwisko i Imię" numFmtId="0">
      <sharedItems containsBlank="1" count="12">
        <s v="POWIERŻA Helena"/>
        <s v="JANKO-MIELCARSKA Ewa"/>
        <s v="GAWRACZYŃSKA Anna"/>
        <s v="STANKIEWICZ Anna"/>
        <s v="GADOMSKA Anna"/>
        <s v="STASZKIEWICZ Elżbieta"/>
        <m/>
        <s v="WODZYŃSKA Malwina" u="1"/>
        <s v="Pandyra Cecylia" u="1"/>
        <s v="SZCZĘSNA Monika" u="1"/>
        <s v="ZAJĄCZKOWSKA Beata" u="1"/>
        <s v="Urbańska Beata" u="1"/>
      </sharedItems>
    </cacheField>
    <cacheField name="Klub" numFmtId="0">
      <sharedItems/>
    </cacheField>
    <cacheField name="Data ur" numFmtId="14">
      <sharedItems containsDate="1" containsMixedTypes="1" minDate="1954-01-30T00:00:00" maxDate="1977-08-10T00:00:00"/>
    </cacheField>
    <cacheField name="Kategoria" numFmtId="0">
      <sharedItems count="8">
        <s v="K60"/>
        <s v="K65"/>
        <s v="K55"/>
        <s v="K40"/>
        <e v="#N/A"/>
        <s v="K50" u="1"/>
        <s v="K35" u="1"/>
        <s v="K45" u="1"/>
      </sharedItems>
    </cacheField>
    <cacheField name="500m bieg 1" numFmtId="0">
      <sharedItems containsString="0" containsBlank="1" containsNumber="1" containsInteger="1" minValue="70" maxValue="100"/>
    </cacheField>
    <cacheField name="1500m Bieg 1" numFmtId="0">
      <sharedItems containsString="0" containsBlank="1" containsNumber="1" containsInteger="1" minValue="70" maxValue="100"/>
    </cacheField>
    <cacheField name="1000m bieg 1" numFmtId="0">
      <sharedItems containsString="0" containsBlank="1" containsNumber="1" containsInteger="1" minValue="70" maxValue="100"/>
    </cacheField>
    <cacheField name="500 m bieg 2" numFmtId="0">
      <sharedItems containsString="0" containsBlank="1" containsNumber="1" containsInteger="1" minValue="70" maxValue="100"/>
    </cacheField>
    <cacheField name="500m bieg 3" numFmtId="0">
      <sharedItems containsString="0" containsBlank="1" containsNumber="1" containsInteger="1" minValue="100" maxValue="100"/>
    </cacheField>
    <cacheField name="1500m Bieg 2" numFmtId="0">
      <sharedItems containsString="0" containsBlank="1" containsNumber="1" containsInteger="1" minValue="100" maxValue="100"/>
    </cacheField>
    <cacheField name="1000m bieg 2" numFmtId="0">
      <sharedItems containsString="0" containsBlank="1" containsNumber="1" containsInteger="1" minValue="100" maxValue="100"/>
    </cacheField>
    <cacheField name="500 m bieg 4" numFmtId="0">
      <sharedItems containsNonDate="0" containsString="0" containsBlank="1"/>
    </cacheField>
    <cacheField name="500m bieg 5" numFmtId="0">
      <sharedItems containsString="0" containsBlank="1" containsNumber="1" containsInteger="1" minValue="70" maxValue="100"/>
    </cacheField>
    <cacheField name="1500m Bieg 3" numFmtId="0">
      <sharedItems containsString="0" containsBlank="1" containsNumber="1" containsInteger="1" minValue="70" maxValue="100"/>
    </cacheField>
    <cacheField name="1000m bieg 3" numFmtId="0">
      <sharedItems containsString="0" containsBlank="1" containsNumber="1" containsInteger="1" minValue="70" maxValue="100"/>
    </cacheField>
    <cacheField name="500 m bieg 6" numFmtId="0">
      <sharedItems containsString="0" containsBlank="1" containsNumber="1" containsInteger="1" minValue="70" maxValue="100"/>
    </cacheField>
    <cacheField name="500 m" numFmtId="0">
      <sharedItems containsSemiMixedTypes="0" containsString="0" containsNumber="1" containsInteger="1" minValue="0" maxValue="600" count="16">
        <n v="280"/>
        <n v="440"/>
        <n v="300"/>
        <n v="380"/>
        <n v="100"/>
        <n v="0"/>
        <n v="600" u="1"/>
        <n v="400" u="1"/>
        <n v="520" u="1"/>
        <n v="160" u="1"/>
        <n v="110" u="1"/>
        <n v="200" u="1"/>
        <n v="260" u="1"/>
        <n v="360" u="1"/>
        <n v="140" u="1"/>
        <n v="240" u="1"/>
      </sharedItems>
    </cacheField>
    <cacheField name="1500 m" numFmtId="0">
      <sharedItems containsSemiMixedTypes="0" containsString="0" containsNumber="1" containsInteger="1" minValue="0" maxValue="300" count="14">
        <n v="180"/>
        <n v="240"/>
        <n v="200"/>
        <n v="100"/>
        <n v="0"/>
        <n v="230" u="1"/>
        <n v="70" u="1"/>
        <n v="170" u="1"/>
        <n v="300" u="1"/>
        <n v="160" u="1"/>
        <n v="280" u="1"/>
        <n v="150" u="1"/>
        <n v="80" u="1"/>
        <n v="55" u="1"/>
      </sharedItems>
    </cacheField>
    <cacheField name="1000 m" numFmtId="0">
      <sharedItems containsSemiMixedTypes="0" containsString="0" containsNumber="1" containsInteger="1" minValue="0" maxValue="300" count="14">
        <n v="140"/>
        <n v="260"/>
        <n v="200"/>
        <n v="100"/>
        <n v="0"/>
        <n v="180" u="1"/>
        <n v="230" u="1"/>
        <n v="70" u="1"/>
        <n v="300" u="1"/>
        <n v="160" u="1"/>
        <n v="280" u="1"/>
        <n v="155" u="1"/>
        <n v="80" u="1"/>
        <n v="5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am" refreshedDate="44947.556603935183" createdVersion="4" refreshedVersion="4" minRefreshableVersion="3" recordCount="51">
  <cacheSource type="worksheet">
    <worksheetSource name="Men"/>
  </cacheSource>
  <cacheFields count="20">
    <cacheField name="Nazwisko i Imię" numFmtId="0">
      <sharedItems containsBlank="1" count="52">
        <s v="ADAMOWICZ Krzysztof"/>
        <s v="BARTŁOCZUK Andrzej"/>
        <s v="BARTOŃ Zbigniew"/>
        <s v="BIEDRZYCKI Zbigniew"/>
        <s v="CHOJECKI Michał"/>
        <s v="CYWIŃSKI Leszek"/>
        <s v="CZECHOSKI Tomasz"/>
        <s v="CZYTAJŁO Jacek"/>
        <s v="FLORCZYK Wojciech"/>
        <s v="GARBACIK Stanisław"/>
        <s v="GRODZKI Piotr"/>
        <s v="HUSAK Krzysztof"/>
        <s v="KONERA Roman"/>
        <s v="KORZENIEWSKI Andrzej"/>
        <s v="KUBIN Ireneusz"/>
        <s v="MALISZEWSKI Zdzisław"/>
        <s v="MICHALEWICZ Stanisław"/>
        <s v="NAPORA Jacek"/>
        <s v="OSTAPIUK Zygmunt"/>
        <s v="PIKCIUN Andrzej"/>
        <s v="SADOWSKI Sławomir"/>
        <s v="STEC Włodzimierz"/>
        <s v="STEMPORZECKI Tomasz"/>
        <s v="ŚLĄSKI Piotr"/>
        <s v="ŚWIATKOWSKI Robert"/>
        <s v="ZĘBALA Krzysztof"/>
        <s v="ZIENTARA Przemysław"/>
        <m/>
        <s v="Surowiec Piotr" u="1"/>
        <s v="Kasprowicz Daniel" u="1"/>
        <s v="MARCINIAK Konrad" u="1"/>
        <s v="Lusiński Wojciech" u="1"/>
        <s v="Jędrysiak Maciej" u="1"/>
        <s v="Kristensen John" u="1"/>
        <s v="Sierpowski Zbigniew" u="1"/>
        <s v="Gabryszak Marek" u="1"/>
        <s v="PUŁAWSKI Sebastian" u="1"/>
        <s v="LACHOWICZ Leszek" u="1"/>
        <s v="TOMASZEWSKI Adam" u="1"/>
        <s v="GŁODOWSKI Bogdan" u="1"/>
        <s v="PLICH Krzysztof" u="1"/>
        <s v="Wysocki Grzegorz" u="1"/>
        <s v="RADOMSKI Radosław" u="1"/>
        <s v="Ramsz Grzegorz" u="1"/>
        <s v="MILER Łukasz" u="1"/>
        <s v="Ruczyński Arkadiusz" u="1"/>
        <s v="SOPYŁO Stefan" u="1"/>
        <s v="KRISTENSEN John Ivar" u="1"/>
        <s v="Sawicki Janusz" u="1"/>
        <s v="Richter Sergiusz" u="1"/>
        <s v="WALICH Maciej" u="1"/>
        <s v="FELIKS Piotr" u="1"/>
      </sharedItems>
    </cacheField>
    <cacheField name="Klub" numFmtId="0">
      <sharedItems/>
    </cacheField>
    <cacheField name="Data ur" numFmtId="14">
      <sharedItems containsDate="1" containsMixedTypes="1" minDate="1950-05-15T00:00:00" maxDate="1982-04-17T00:00:00"/>
    </cacheField>
    <cacheField name="Kategoria" numFmtId="0">
      <sharedItems count="10">
        <s v="M60"/>
        <s v="M55"/>
        <s v="M65"/>
        <s v="M45"/>
        <s v="M40"/>
        <s v="M50"/>
        <s v="M70"/>
        <e v="#N/A"/>
        <s v="M35" u="1"/>
        <s v="M30" u="1"/>
      </sharedItems>
    </cacheField>
    <cacheField name="500m bieg 1" numFmtId="0">
      <sharedItems containsString="0" containsBlank="1" containsNumber="1" containsInteger="1" minValue="35" maxValue="100"/>
    </cacheField>
    <cacheField name="1500m Bieg 1" numFmtId="0">
      <sharedItems containsString="0" containsBlank="1" containsNumber="1" containsInteger="1" minValue="35" maxValue="100"/>
    </cacheField>
    <cacheField name="1000m bieg 1" numFmtId="0">
      <sharedItems containsString="0" containsBlank="1" containsNumber="1" containsInteger="1" minValue="35" maxValue="100"/>
    </cacheField>
    <cacheField name="3000 m bieg 1" numFmtId="0">
      <sharedItems containsString="0" containsBlank="1" containsNumber="1" containsInteger="1" minValue="35" maxValue="100"/>
    </cacheField>
    <cacheField name="500m bieg 2" numFmtId="0">
      <sharedItems containsString="0" containsBlank="1" containsNumber="1" containsInteger="1" minValue="45" maxValue="100"/>
    </cacheField>
    <cacheField name="1500m Bieg 2" numFmtId="0">
      <sharedItems containsString="0" containsBlank="1" containsNumber="1" containsInteger="1" minValue="45" maxValue="100"/>
    </cacheField>
    <cacheField name="1000m bieg 2" numFmtId="0">
      <sharedItems containsString="0" containsBlank="1" containsNumber="1" minValue="45" maxValue="100"/>
    </cacheField>
    <cacheField name="3000 m bieg 2" numFmtId="0">
      <sharedItems containsString="0" containsBlank="1" containsNumber="1" containsInteger="1" minValue="45" maxValue="100"/>
    </cacheField>
    <cacheField name="500m bieg 3" numFmtId="0">
      <sharedItems containsString="0" containsBlank="1" containsNumber="1" containsInteger="1" minValue="40" maxValue="100"/>
    </cacheField>
    <cacheField name="1500m Bieg 3" numFmtId="0">
      <sharedItems containsString="0" containsBlank="1" containsNumber="1" containsInteger="1" minValue="45" maxValue="100"/>
    </cacheField>
    <cacheField name="1000m bieg 3" numFmtId="0">
      <sharedItems containsString="0" containsBlank="1" containsNumber="1" containsInteger="1" minValue="55" maxValue="100"/>
    </cacheField>
    <cacheField name="3000 m bieg 3" numFmtId="0">
      <sharedItems containsString="0" containsBlank="1" containsNumber="1" containsInteger="1" minValue="55" maxValue="100"/>
    </cacheField>
    <cacheField name="500 m" numFmtId="0">
      <sharedItems containsSemiMixedTypes="0" containsString="0" containsNumber="1" minValue="0" maxValue="300" count="36">
        <n v="300"/>
        <n v="160"/>
        <n v="200"/>
        <n v="180"/>
        <n v="80"/>
        <n v="70"/>
        <n v="140"/>
        <n v="0"/>
        <n v="190"/>
        <n v="110"/>
        <n v="45"/>
        <n v="155"/>
        <n v="215"/>
        <n v="85"/>
        <n v="100"/>
        <n v="170"/>
        <n v="260"/>
        <n v="135" u="1"/>
        <n v="125" u="1"/>
        <n v="230" u="1"/>
        <n v="40" u="1"/>
        <n v="220" u="1"/>
        <n v="165" u="1"/>
        <n v="90" u="1"/>
        <n v="115" u="1"/>
        <n v="180.01" u="1"/>
        <n v="35" u="1"/>
        <n v="280" u="1"/>
        <n v="205" u="1"/>
        <n v="255" u="1"/>
        <n v="150" u="1"/>
        <n v="250" u="1"/>
        <n v="100.01" u="1"/>
        <n v="30" u="1"/>
        <n v="240" u="1"/>
        <n v="55" u="1"/>
      </sharedItems>
    </cacheField>
    <cacheField name="1500 m" numFmtId="0">
      <sharedItems containsSemiMixedTypes="0" containsString="0" containsNumber="1" minValue="0" maxValue="300" count="35">
        <n v="260"/>
        <n v="160"/>
        <n v="200"/>
        <n v="170"/>
        <n v="80"/>
        <n v="70"/>
        <n v="0"/>
        <n v="205"/>
        <n v="110"/>
        <n v="45"/>
        <n v="135"/>
        <n v="215"/>
        <n v="100"/>
        <n v="95"/>
        <n v="180"/>
        <n v="280"/>
        <n v="125" u="1"/>
        <n v="40" u="1"/>
        <n v="220" u="1"/>
        <n v="300" u="1"/>
        <n v="165" u="1"/>
        <n v="90" u="1"/>
        <n v="115" u="1"/>
        <n v="210" u="1"/>
        <n v="35" u="1"/>
        <n v="155" u="1"/>
        <n v="85" u="1"/>
        <n v="250" u="1"/>
        <n v="100.01" u="1"/>
        <n v="195" u="1"/>
        <n v="30" u="1"/>
        <n v="140" u="1"/>
        <n v="190" u="1"/>
        <n v="240" u="1"/>
        <n v="55" u="1"/>
      </sharedItems>
    </cacheField>
    <cacheField name="1000 m" numFmtId="0">
      <sharedItems containsSemiMixedTypes="0" containsString="0" containsNumber="1" minValue="0" maxValue="300" count="38">
        <n v="280"/>
        <n v="160"/>
        <n v="200"/>
        <n v="260"/>
        <n v="0"/>
        <n v="150"/>
        <n v="80"/>
        <n v="55"/>
        <n v="170"/>
        <n v="300"/>
        <n v="190"/>
        <n v="100"/>
        <n v="140"/>
        <n v="40"/>
        <n v="220"/>
        <n v="99.99"/>
        <n v="175"/>
        <n v="135" u="1"/>
        <n v="75" u="1"/>
        <n v="125" u="1"/>
        <n v="130" u="1"/>
        <n v="180" u="1"/>
        <n v="230" u="1"/>
        <n v="70" u="1"/>
        <n v="95" u="1"/>
        <n v="165" u="1"/>
        <n v="90" u="1"/>
        <n v="115" u="1"/>
        <n v="20" u="1"/>
        <n v="180.01" u="1"/>
        <n v="210" u="1"/>
        <n v="35" u="1"/>
        <n v="110" u="1"/>
        <n v="250" u="1"/>
        <n v="45" u="1"/>
        <n v="100.01" u="1"/>
        <n v="30" u="1"/>
        <n v="240" u="1"/>
      </sharedItems>
    </cacheField>
    <cacheField name="3000 m" numFmtId="0">
      <sharedItems containsSemiMixedTypes="0" containsString="0" containsNumber="1" minValue="0" maxValue="300" count="28">
        <n v="0"/>
        <n v="80"/>
        <n v="200"/>
        <n v="170"/>
        <n v="180"/>
        <n v="100"/>
        <n v="55"/>
        <n v="260"/>
        <n v="250"/>
        <n v="140"/>
        <n v="35"/>
        <n v="145"/>
        <n v="150"/>
        <n v="125"/>
        <n v="135"/>
        <n v="40" u="1"/>
        <n v="70" u="1"/>
        <n v="220" u="1"/>
        <n v="300" u="1"/>
        <n v="90" u="1"/>
        <n v="160" u="1"/>
        <n v="210" u="1"/>
        <n v="155" u="1"/>
        <n v="205" u="1"/>
        <n v="45" u="1"/>
        <n v="100.01" u="1"/>
        <n v="30" u="1"/>
        <n v="24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s v="KS Pilica Tomaszów "/>
    <n v="17"/>
    <n v="17"/>
    <n v="0"/>
    <n v="17"/>
    <n v="15"/>
    <m/>
    <m/>
    <m/>
    <m/>
    <m/>
    <m/>
    <m/>
    <m/>
    <m/>
    <m/>
    <m/>
    <m/>
    <m/>
    <m/>
    <m/>
    <m/>
    <m/>
    <m/>
    <m/>
    <m/>
    <m/>
    <m/>
    <x v="0"/>
    <x v="0"/>
    <x v="0"/>
    <x v="0"/>
    <n v="0"/>
  </r>
  <r>
    <x v="1"/>
    <s v="KS SNPTT 1907 Zakopane"/>
    <n v="15"/>
    <n v="15"/>
    <n v="0"/>
    <n v="0"/>
    <n v="17"/>
    <m/>
    <m/>
    <m/>
    <m/>
    <m/>
    <m/>
    <m/>
    <m/>
    <m/>
    <m/>
    <m/>
    <m/>
    <m/>
    <m/>
    <m/>
    <m/>
    <m/>
    <m/>
    <m/>
    <m/>
    <m/>
    <m/>
    <x v="1"/>
    <x v="1"/>
    <x v="1"/>
    <x v="0"/>
    <n v="0"/>
  </r>
  <r>
    <x v="2"/>
    <s v="MKS Korona Wilanów"/>
    <n v="13"/>
    <n v="14"/>
    <n v="0"/>
    <n v="15"/>
    <n v="14"/>
    <m/>
    <m/>
    <m/>
    <m/>
    <m/>
    <m/>
    <m/>
    <m/>
    <m/>
    <m/>
    <m/>
    <m/>
    <m/>
    <m/>
    <m/>
    <m/>
    <m/>
    <m/>
    <m/>
    <m/>
    <m/>
    <m/>
    <x v="2"/>
    <x v="2"/>
    <x v="2"/>
    <x v="0"/>
    <n v="0"/>
  </r>
  <r>
    <x v="3"/>
    <s v="AZS Zakopane"/>
    <n v="9"/>
    <n v="13"/>
    <n v="0"/>
    <n v="13"/>
    <n v="11"/>
    <m/>
    <m/>
    <m/>
    <m/>
    <m/>
    <m/>
    <m/>
    <m/>
    <m/>
    <m/>
    <m/>
    <m/>
    <m/>
    <m/>
    <m/>
    <m/>
    <m/>
    <m/>
    <m/>
    <m/>
    <m/>
    <m/>
    <x v="3"/>
    <x v="3"/>
    <x v="3"/>
    <x v="0"/>
    <n v="0"/>
  </r>
  <r>
    <x v="4"/>
    <s v="IUKS Dziewiątka Tomaszów "/>
    <n v="11"/>
    <n v="12"/>
    <n v="0"/>
    <n v="14"/>
    <n v="8"/>
    <m/>
    <m/>
    <m/>
    <m/>
    <m/>
    <m/>
    <m/>
    <m/>
    <m/>
    <m/>
    <m/>
    <m/>
    <m/>
    <m/>
    <m/>
    <m/>
    <m/>
    <m/>
    <m/>
    <m/>
    <m/>
    <m/>
    <x v="4"/>
    <x v="4"/>
    <x v="4"/>
    <x v="0"/>
    <n v="0"/>
  </r>
  <r>
    <x v="5"/>
    <s v="SKŁ Górnik Sanok"/>
    <n v="6"/>
    <n v="11"/>
    <n v="0"/>
    <n v="10"/>
    <n v="10"/>
    <m/>
    <m/>
    <m/>
    <m/>
    <m/>
    <m/>
    <m/>
    <m/>
    <m/>
    <m/>
    <m/>
    <m/>
    <m/>
    <m/>
    <m/>
    <m/>
    <m/>
    <m/>
    <m/>
    <m/>
    <m/>
    <m/>
    <x v="5"/>
    <x v="5"/>
    <x v="5"/>
    <x v="0"/>
    <n v="0"/>
  </r>
  <r>
    <x v="6"/>
    <s v="IUKS Dziewiątka Tomaszów "/>
    <n v="0"/>
    <n v="10"/>
    <n v="0"/>
    <n v="9"/>
    <n v="7"/>
    <m/>
    <m/>
    <m/>
    <m/>
    <m/>
    <m/>
    <m/>
    <m/>
    <m/>
    <m/>
    <m/>
    <m/>
    <m/>
    <m/>
    <m/>
    <m/>
    <m/>
    <m/>
    <m/>
    <m/>
    <m/>
    <m/>
    <x v="6"/>
    <x v="6"/>
    <x v="6"/>
    <x v="0"/>
    <n v="0"/>
  </r>
  <r>
    <x v="7"/>
    <s v="KS SNPTT 1907 Zakopane"/>
    <n v="0"/>
    <n v="9"/>
    <n v="0"/>
    <n v="4"/>
    <n v="5"/>
    <m/>
    <m/>
    <m/>
    <m/>
    <m/>
    <m/>
    <m/>
    <m/>
    <m/>
    <m/>
    <m/>
    <m/>
    <m/>
    <m/>
    <m/>
    <m/>
    <m/>
    <m/>
    <m/>
    <m/>
    <m/>
    <m/>
    <x v="7"/>
    <x v="7"/>
    <x v="7"/>
    <x v="0"/>
    <n v="0"/>
  </r>
  <r>
    <x v="8"/>
    <s v="IUKS Dziewiątka Tomaszów "/>
    <n v="10"/>
    <n v="8"/>
    <n v="0"/>
    <n v="11"/>
    <n v="6"/>
    <m/>
    <m/>
    <m/>
    <m/>
    <m/>
    <m/>
    <m/>
    <m/>
    <m/>
    <m/>
    <m/>
    <m/>
    <m/>
    <m/>
    <m/>
    <m/>
    <m/>
    <m/>
    <m/>
    <m/>
    <m/>
    <m/>
    <x v="8"/>
    <x v="8"/>
    <x v="8"/>
    <x v="0"/>
    <n v="0"/>
  </r>
  <r>
    <x v="9"/>
    <s v="KS Pilica Tomaszów "/>
    <n v="3"/>
    <n v="7"/>
    <n v="0"/>
    <n v="6.5"/>
    <n v="0"/>
    <m/>
    <m/>
    <m/>
    <m/>
    <m/>
    <m/>
    <m/>
    <m/>
    <m/>
    <m/>
    <m/>
    <m/>
    <m/>
    <m/>
    <m/>
    <m/>
    <m/>
    <m/>
    <m/>
    <m/>
    <m/>
    <m/>
    <x v="9"/>
    <x v="9"/>
    <x v="9"/>
    <x v="0"/>
    <n v="0"/>
  </r>
  <r>
    <x v="10"/>
    <s v="KS Pilica Tomaszów "/>
    <n v="5"/>
    <n v="6"/>
    <n v="0"/>
    <n v="5"/>
    <n v="0"/>
    <m/>
    <m/>
    <m/>
    <m/>
    <m/>
    <m/>
    <m/>
    <m/>
    <m/>
    <m/>
    <m/>
    <m/>
    <m/>
    <m/>
    <m/>
    <m/>
    <m/>
    <m/>
    <m/>
    <m/>
    <m/>
    <m/>
    <x v="10"/>
    <x v="10"/>
    <x v="9"/>
    <x v="0"/>
    <n v="0"/>
  </r>
  <r>
    <x v="11"/>
    <s v="UKS 3 Milanówek"/>
    <n v="4"/>
    <n v="5"/>
    <n v="0"/>
    <n v="8"/>
    <n v="3"/>
    <m/>
    <m/>
    <m/>
    <m/>
    <m/>
    <m/>
    <m/>
    <m/>
    <m/>
    <m/>
    <m/>
    <m/>
    <m/>
    <m/>
    <m/>
    <m/>
    <m/>
    <m/>
    <m/>
    <m/>
    <m/>
    <m/>
    <x v="11"/>
    <x v="11"/>
    <x v="10"/>
    <x v="0"/>
    <n v="0"/>
  </r>
  <r>
    <x v="12"/>
    <s v="UKS Zryw Słomczyn"/>
    <n v="2"/>
    <n v="4"/>
    <n v="0"/>
    <n v="3"/>
    <n v="2"/>
    <m/>
    <m/>
    <m/>
    <m/>
    <m/>
    <m/>
    <m/>
    <m/>
    <m/>
    <m/>
    <m/>
    <m/>
    <m/>
    <m/>
    <m/>
    <m/>
    <m/>
    <m/>
    <m/>
    <m/>
    <m/>
    <m/>
    <x v="12"/>
    <x v="12"/>
    <x v="11"/>
    <x v="0"/>
    <n v="0"/>
  </r>
  <r>
    <x v="13"/>
    <s v="UKS Viking Elbląg"/>
    <n v="0"/>
    <n v="3"/>
    <n v="0"/>
    <n v="0"/>
    <n v="4"/>
    <m/>
    <m/>
    <m/>
    <m/>
    <m/>
    <m/>
    <m/>
    <m/>
    <m/>
    <m/>
    <m/>
    <m/>
    <m/>
    <m/>
    <m/>
    <m/>
    <m/>
    <m/>
    <m/>
    <m/>
    <m/>
    <m/>
    <x v="13"/>
    <x v="13"/>
    <x v="12"/>
    <x v="0"/>
    <n v="0"/>
  </r>
  <r>
    <x v="14"/>
    <s v="IUKS Dziewiątka Tomaszów "/>
    <n v="0"/>
    <n v="2"/>
    <n v="0"/>
    <n v="1"/>
    <n v="0"/>
    <m/>
    <m/>
    <m/>
    <m/>
    <m/>
    <m/>
    <m/>
    <m/>
    <m/>
    <m/>
    <m/>
    <m/>
    <m/>
    <m/>
    <m/>
    <m/>
    <m/>
    <m/>
    <m/>
    <m/>
    <m/>
    <m/>
    <x v="14"/>
    <x v="14"/>
    <x v="9"/>
    <x v="0"/>
    <n v="0"/>
  </r>
  <r>
    <x v="15"/>
    <s v="KS SNPTT 1907 Zakopane"/>
    <n v="0"/>
    <n v="1"/>
    <n v="0"/>
    <n v="0"/>
    <n v="1"/>
    <m/>
    <m/>
    <m/>
    <m/>
    <m/>
    <m/>
    <m/>
    <m/>
    <m/>
    <m/>
    <m/>
    <m/>
    <m/>
    <m/>
    <m/>
    <m/>
    <m/>
    <m/>
    <m/>
    <m/>
    <m/>
    <m/>
    <x v="13"/>
    <x v="15"/>
    <x v="13"/>
    <x v="0"/>
    <n v="0"/>
  </r>
  <r>
    <x v="16"/>
    <s v="MKS Cuprum Lubin"/>
    <n v="12"/>
    <n v="0"/>
    <n v="0"/>
    <n v="12"/>
    <n v="9"/>
    <m/>
    <m/>
    <m/>
    <m/>
    <m/>
    <m/>
    <m/>
    <m/>
    <m/>
    <m/>
    <m/>
    <m/>
    <m/>
    <m/>
    <m/>
    <m/>
    <m/>
    <m/>
    <m/>
    <m/>
    <m/>
    <m/>
    <x v="15"/>
    <x v="16"/>
    <x v="14"/>
    <x v="0"/>
    <n v="0"/>
  </r>
  <r>
    <x v="17"/>
    <s v="KS Pilica Tomaszów "/>
    <n v="8"/>
    <n v="0"/>
    <n v="0"/>
    <n v="6.5"/>
    <n v="13"/>
    <m/>
    <m/>
    <m/>
    <m/>
    <m/>
    <m/>
    <m/>
    <m/>
    <m/>
    <m/>
    <m/>
    <m/>
    <m/>
    <m/>
    <m/>
    <m/>
    <m/>
    <m/>
    <m/>
    <m/>
    <m/>
    <m/>
    <x v="16"/>
    <x v="16"/>
    <x v="15"/>
    <x v="0"/>
    <n v="0"/>
  </r>
  <r>
    <x v="18"/>
    <s v="SKŁ Górnik Sanok"/>
    <n v="1"/>
    <n v="0"/>
    <n v="0"/>
    <n v="2"/>
    <n v="0"/>
    <m/>
    <m/>
    <m/>
    <m/>
    <m/>
    <m/>
    <m/>
    <m/>
    <m/>
    <m/>
    <m/>
    <m/>
    <m/>
    <m/>
    <m/>
    <m/>
    <m/>
    <m/>
    <m/>
    <m/>
    <m/>
    <m/>
    <x v="17"/>
    <x v="16"/>
    <x v="9"/>
    <x v="0"/>
    <n v="0"/>
  </r>
  <r>
    <x v="19"/>
    <s v="KS Pilica Tomaszów "/>
    <n v="7"/>
    <n v="0"/>
    <n v="0"/>
    <n v="0"/>
    <n v="12"/>
    <m/>
    <m/>
    <m/>
    <m/>
    <m/>
    <m/>
    <m/>
    <m/>
    <m/>
    <m/>
    <m/>
    <m/>
    <m/>
    <m/>
    <m/>
    <m/>
    <m/>
    <m/>
    <m/>
    <m/>
    <m/>
    <m/>
    <x v="18"/>
    <x v="16"/>
    <x v="16"/>
    <x v="0"/>
    <n v="0"/>
  </r>
  <r>
    <x v="20"/>
    <s v="UKS Sparta Grodzisk "/>
    <n v="14"/>
    <n v="0"/>
    <n v="0"/>
    <n v="0"/>
    <n v="0"/>
    <m/>
    <m/>
    <m/>
    <m/>
    <m/>
    <m/>
    <m/>
    <m/>
    <m/>
    <m/>
    <m/>
    <m/>
    <m/>
    <m/>
    <m/>
    <m/>
    <m/>
    <m/>
    <m/>
    <m/>
    <m/>
    <m/>
    <x v="19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s v="GSŁ Czarne Pantery Giżycko"/>
    <d v="1961-04-04T00:00:00"/>
    <x v="0"/>
    <n v="70"/>
    <n v="80"/>
    <n v="70"/>
    <n v="70"/>
    <m/>
    <m/>
    <m/>
    <m/>
    <n v="70"/>
    <n v="100"/>
    <n v="70"/>
    <n v="70"/>
    <x v="0"/>
    <x v="0"/>
    <x v="0"/>
  </r>
  <r>
    <x v="1"/>
    <s v="MKS Korona Wilanów"/>
    <d v="1958-11-05T00:00:00"/>
    <x v="0"/>
    <n v="80"/>
    <n v="70"/>
    <n v="80"/>
    <n v="80"/>
    <n v="100"/>
    <n v="100"/>
    <n v="100"/>
    <m/>
    <n v="80"/>
    <n v="70"/>
    <n v="80"/>
    <n v="100"/>
    <x v="1"/>
    <x v="1"/>
    <x v="1"/>
  </r>
  <r>
    <x v="2"/>
    <s v="WTŁ Stegny Warszawa"/>
    <d v="1954-01-30T00:00:00"/>
    <x v="1"/>
    <n v="100"/>
    <n v="100"/>
    <n v="100"/>
    <n v="100"/>
    <n v="100"/>
    <n v="100"/>
    <n v="100"/>
    <m/>
    <m/>
    <m/>
    <m/>
    <m/>
    <x v="2"/>
    <x v="2"/>
    <x v="2"/>
  </r>
  <r>
    <x v="3"/>
    <s v="GSŁ Czarne Pantery Giżycko"/>
    <d v="1960-05-08T00:00:00"/>
    <x v="0"/>
    <n v="100"/>
    <n v="100"/>
    <n v="100"/>
    <n v="100"/>
    <m/>
    <m/>
    <m/>
    <m/>
    <n v="100"/>
    <n v="80"/>
    <n v="100"/>
    <n v="80"/>
    <x v="3"/>
    <x v="0"/>
    <x v="2"/>
  </r>
  <r>
    <x v="4"/>
    <s v="GSŁ Czarne Pantery Giżycko"/>
    <d v="1965-07-05T00:00:00"/>
    <x v="2"/>
    <n v="100"/>
    <n v="100"/>
    <n v="100"/>
    <n v="100"/>
    <m/>
    <m/>
    <m/>
    <m/>
    <m/>
    <n v="100"/>
    <n v="100"/>
    <n v="100"/>
    <x v="2"/>
    <x v="2"/>
    <x v="2"/>
  </r>
  <r>
    <x v="5"/>
    <s v="SKŁ Górnik Sanok"/>
    <d v="1977-08-09T00:00:00"/>
    <x v="3"/>
    <m/>
    <m/>
    <m/>
    <m/>
    <n v="100"/>
    <n v="100"/>
    <n v="100"/>
    <m/>
    <m/>
    <m/>
    <m/>
    <m/>
    <x v="4"/>
    <x v="3"/>
    <x v="3"/>
  </r>
  <r>
    <x v="6"/>
    <e v="#N/A"/>
    <e v="#N/A"/>
    <x v="4"/>
    <m/>
    <m/>
    <m/>
    <m/>
    <m/>
    <m/>
    <m/>
    <m/>
    <m/>
    <m/>
    <m/>
    <m/>
    <x v="5"/>
    <x v="4"/>
    <x v="4"/>
  </r>
  <r>
    <x v="6"/>
    <e v="#N/A"/>
    <e v="#N/A"/>
    <x v="4"/>
    <m/>
    <m/>
    <m/>
    <m/>
    <m/>
    <m/>
    <m/>
    <m/>
    <m/>
    <m/>
    <m/>
    <m/>
    <x v="5"/>
    <x v="4"/>
    <x v="4"/>
  </r>
  <r>
    <x v="6"/>
    <e v="#N/A"/>
    <e v="#N/A"/>
    <x v="4"/>
    <m/>
    <m/>
    <m/>
    <m/>
    <m/>
    <m/>
    <m/>
    <m/>
    <m/>
    <m/>
    <m/>
    <m/>
    <x v="5"/>
    <x v="4"/>
    <x v="4"/>
  </r>
  <r>
    <x v="6"/>
    <e v="#N/A"/>
    <e v="#N/A"/>
    <x v="4"/>
    <m/>
    <m/>
    <m/>
    <m/>
    <m/>
    <m/>
    <m/>
    <m/>
    <m/>
    <m/>
    <m/>
    <m/>
    <x v="5"/>
    <x v="4"/>
    <x v="4"/>
  </r>
  <r>
    <x v="6"/>
    <e v="#N/A"/>
    <e v="#N/A"/>
    <x v="4"/>
    <m/>
    <m/>
    <m/>
    <m/>
    <m/>
    <m/>
    <m/>
    <m/>
    <m/>
    <m/>
    <m/>
    <m/>
    <x v="5"/>
    <x v="4"/>
    <x v="4"/>
  </r>
  <r>
    <x v="6"/>
    <e v="#N/A"/>
    <e v="#N/A"/>
    <x v="4"/>
    <m/>
    <m/>
    <m/>
    <m/>
    <m/>
    <m/>
    <m/>
    <m/>
    <m/>
    <m/>
    <m/>
    <m/>
    <x v="5"/>
    <x v="4"/>
    <x v="4"/>
  </r>
  <r>
    <x v="6"/>
    <e v="#N/A"/>
    <e v="#N/A"/>
    <x v="4"/>
    <m/>
    <m/>
    <m/>
    <m/>
    <m/>
    <m/>
    <m/>
    <m/>
    <m/>
    <m/>
    <m/>
    <m/>
    <x v="5"/>
    <x v="4"/>
    <x v="4"/>
  </r>
  <r>
    <x v="6"/>
    <e v="#N/A"/>
    <e v="#N/A"/>
    <x v="4"/>
    <m/>
    <m/>
    <m/>
    <m/>
    <m/>
    <m/>
    <m/>
    <m/>
    <m/>
    <m/>
    <m/>
    <m/>
    <x v="5"/>
    <x v="4"/>
    <x v="4"/>
  </r>
  <r>
    <x v="6"/>
    <e v="#N/A"/>
    <e v="#N/A"/>
    <x v="4"/>
    <m/>
    <m/>
    <m/>
    <m/>
    <m/>
    <m/>
    <m/>
    <m/>
    <m/>
    <m/>
    <m/>
    <m/>
    <x v="5"/>
    <x v="4"/>
    <x v="4"/>
  </r>
  <r>
    <x v="6"/>
    <e v="#N/A"/>
    <e v="#N/A"/>
    <x v="4"/>
    <m/>
    <m/>
    <m/>
    <m/>
    <m/>
    <m/>
    <m/>
    <m/>
    <m/>
    <m/>
    <m/>
    <m/>
    <x v="5"/>
    <x v="4"/>
    <x v="4"/>
  </r>
  <r>
    <x v="6"/>
    <e v="#N/A"/>
    <e v="#N/A"/>
    <x v="4"/>
    <m/>
    <m/>
    <m/>
    <m/>
    <m/>
    <m/>
    <m/>
    <m/>
    <m/>
    <m/>
    <m/>
    <m/>
    <x v="5"/>
    <x v="4"/>
    <x v="4"/>
  </r>
  <r>
    <x v="6"/>
    <e v="#N/A"/>
    <e v="#N/A"/>
    <x v="4"/>
    <m/>
    <m/>
    <m/>
    <m/>
    <m/>
    <m/>
    <m/>
    <m/>
    <m/>
    <m/>
    <m/>
    <m/>
    <x v="5"/>
    <x v="4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1">
  <r>
    <x v="0"/>
    <s v="MKS Korona Wilanów"/>
    <d v="1959-05-10T00:00:00"/>
    <x v="0"/>
    <n v="100"/>
    <n v="80"/>
    <n v="100"/>
    <m/>
    <n v="100"/>
    <n v="100"/>
    <n v="100"/>
    <m/>
    <n v="100"/>
    <n v="80"/>
    <n v="80"/>
    <m/>
    <x v="0"/>
    <x v="0"/>
    <x v="0"/>
    <x v="0"/>
  </r>
  <r>
    <x v="1"/>
    <s v="GSŁ Czarne Pantery Giżycko"/>
    <d v="1962-11-06T00:00:00"/>
    <x v="1"/>
    <n v="80"/>
    <n v="80"/>
    <n v="80"/>
    <m/>
    <m/>
    <m/>
    <m/>
    <m/>
    <n v="80"/>
    <n v="80"/>
    <n v="80"/>
    <n v="80"/>
    <x v="1"/>
    <x v="1"/>
    <x v="1"/>
    <x v="1"/>
  </r>
  <r>
    <x v="2"/>
    <s v="GSŁ Czarne Pantery Giżycko"/>
    <d v="1963-06-22T00:00:00"/>
    <x v="1"/>
    <n v="100"/>
    <n v="100"/>
    <n v="100"/>
    <n v="100"/>
    <m/>
    <m/>
    <m/>
    <m/>
    <n v="100"/>
    <n v="100"/>
    <n v="100"/>
    <n v="100"/>
    <x v="2"/>
    <x v="2"/>
    <x v="2"/>
    <x v="2"/>
  </r>
  <r>
    <x v="3"/>
    <s v="UKS Viking Elbląg"/>
    <d v="1957-02-23T00:00:00"/>
    <x v="2"/>
    <n v="80"/>
    <n v="70"/>
    <n v="80"/>
    <n v="70"/>
    <n v="100"/>
    <n v="100"/>
    <n v="100"/>
    <m/>
    <m/>
    <m/>
    <n v="80"/>
    <n v="100"/>
    <x v="3"/>
    <x v="3"/>
    <x v="3"/>
    <x v="3"/>
  </r>
  <r>
    <x v="4"/>
    <s v="MKS Korona Wilanów"/>
    <d v="1974-06-19T00:00:00"/>
    <x v="3"/>
    <m/>
    <m/>
    <m/>
    <m/>
    <m/>
    <m/>
    <m/>
    <m/>
    <n v="80"/>
    <n v="80"/>
    <m/>
    <m/>
    <x v="4"/>
    <x v="4"/>
    <x v="4"/>
    <x v="0"/>
  </r>
  <r>
    <x v="5"/>
    <s v="GSŁ Czarne Pantery Giżycko"/>
    <d v="1961-01-01T00:00:00"/>
    <x v="0"/>
    <n v="80"/>
    <n v="100"/>
    <n v="80"/>
    <n v="100"/>
    <m/>
    <m/>
    <m/>
    <m/>
    <n v="80"/>
    <n v="100"/>
    <n v="70"/>
    <n v="80"/>
    <x v="1"/>
    <x v="2"/>
    <x v="5"/>
    <x v="4"/>
  </r>
  <r>
    <x v="6"/>
    <s v="KS ARENA Tomaszów Mazowiecki"/>
    <d v="1979-05-30T00:00:00"/>
    <x v="4"/>
    <n v="100"/>
    <n v="100"/>
    <n v="100"/>
    <n v="100"/>
    <m/>
    <m/>
    <m/>
    <m/>
    <n v="100"/>
    <n v="100"/>
    <n v="100"/>
    <m/>
    <x v="2"/>
    <x v="2"/>
    <x v="2"/>
    <x v="5"/>
  </r>
  <r>
    <x v="7"/>
    <s v="SKŁ Górnik Sanok"/>
    <d v="1969-04-07T00:00:00"/>
    <x v="5"/>
    <m/>
    <m/>
    <m/>
    <m/>
    <n v="80"/>
    <n v="80"/>
    <m/>
    <m/>
    <m/>
    <m/>
    <m/>
    <m/>
    <x v="4"/>
    <x v="4"/>
    <x v="4"/>
    <x v="0"/>
  </r>
  <r>
    <x v="8"/>
    <s v="MKS Cuprum Lubin"/>
    <d v="1982-04-16T00:00:00"/>
    <x v="4"/>
    <n v="80"/>
    <n v="80"/>
    <n v="80"/>
    <n v="80"/>
    <m/>
    <m/>
    <m/>
    <m/>
    <m/>
    <m/>
    <m/>
    <m/>
    <x v="4"/>
    <x v="4"/>
    <x v="6"/>
    <x v="1"/>
  </r>
  <r>
    <x v="9"/>
    <s v="GSŁ Czarne Pantery Giżycko"/>
    <d v="1956-05-08T00:00:00"/>
    <x v="2"/>
    <n v="70"/>
    <n v="80"/>
    <n v="55"/>
    <n v="55"/>
    <m/>
    <m/>
    <m/>
    <m/>
    <m/>
    <m/>
    <m/>
    <m/>
    <x v="5"/>
    <x v="4"/>
    <x v="7"/>
    <x v="6"/>
  </r>
  <r>
    <x v="10"/>
    <s v="GSŁ Czarne Pantery Giżycko"/>
    <d v="1959-04-30T00:00:00"/>
    <x v="0"/>
    <n v="70"/>
    <n v="70"/>
    <n v="70"/>
    <m/>
    <m/>
    <m/>
    <m/>
    <m/>
    <n v="70"/>
    <m/>
    <n v="100"/>
    <n v="100"/>
    <x v="6"/>
    <x v="5"/>
    <x v="8"/>
    <x v="5"/>
  </r>
  <r>
    <x v="11"/>
    <s v="SKŁ Górnik Sanok"/>
    <d v="1972-06-03T00:00:00"/>
    <x v="5"/>
    <n v="100"/>
    <n v="80"/>
    <n v="100"/>
    <n v="80"/>
    <n v="100"/>
    <n v="100"/>
    <n v="100"/>
    <n v="100"/>
    <n v="100"/>
    <n v="80"/>
    <n v="100"/>
    <n v="80"/>
    <x v="0"/>
    <x v="0"/>
    <x v="9"/>
    <x v="7"/>
  </r>
  <r>
    <x v="12"/>
    <s v="MKS Korona Wilanów"/>
    <d v="1953-10-17T00:00:00"/>
    <x v="2"/>
    <n v="35"/>
    <n v="35"/>
    <n v="35"/>
    <n v="40"/>
    <m/>
    <m/>
    <m/>
    <m/>
    <m/>
    <m/>
    <m/>
    <m/>
    <x v="7"/>
    <x v="6"/>
    <x v="4"/>
    <x v="0"/>
  </r>
  <r>
    <x v="13"/>
    <s v="UKS Viking Elbląg"/>
    <d v="1958-07-18T00:00:00"/>
    <x v="0"/>
    <n v="55"/>
    <n v="55"/>
    <n v="55"/>
    <n v="80"/>
    <n v="80"/>
    <n v="80"/>
    <n v="80"/>
    <n v="100"/>
    <n v="55"/>
    <n v="70"/>
    <n v="55"/>
    <n v="70"/>
    <x v="8"/>
    <x v="7"/>
    <x v="10"/>
    <x v="8"/>
  </r>
  <r>
    <x v="14"/>
    <s v="KS SNPTT 1907 Zakopane"/>
    <d v="1972-02-06T00:00:00"/>
    <x v="5"/>
    <n v="80"/>
    <n v="100"/>
    <n v="80"/>
    <n v="100"/>
    <m/>
    <m/>
    <m/>
    <m/>
    <m/>
    <n v="100"/>
    <n v="80"/>
    <n v="100"/>
    <x v="4"/>
    <x v="2"/>
    <x v="1"/>
    <x v="2"/>
  </r>
  <r>
    <x v="15"/>
    <s v="GSŁ Czarne Pantery Giżycko"/>
    <d v="1954-10-05T00:00:00"/>
    <x v="2"/>
    <n v="100"/>
    <n v="100"/>
    <n v="100"/>
    <n v="100"/>
    <m/>
    <m/>
    <m/>
    <m/>
    <n v="100"/>
    <n v="100"/>
    <n v="100"/>
    <n v="80"/>
    <x v="2"/>
    <x v="2"/>
    <x v="2"/>
    <x v="4"/>
  </r>
  <r>
    <x v="16"/>
    <s v="MKS Cuprum Lubin"/>
    <d v="1956-01-15T00:00:00"/>
    <x v="2"/>
    <n v="40"/>
    <n v="40"/>
    <n v="45"/>
    <n v="45"/>
    <m/>
    <m/>
    <m/>
    <m/>
    <n v="70"/>
    <n v="70"/>
    <n v="55"/>
    <n v="55"/>
    <x v="9"/>
    <x v="8"/>
    <x v="11"/>
    <x v="5"/>
  </r>
  <r>
    <x v="17"/>
    <s v="MKS Cuprum Lubin"/>
    <d v="1974-10-18T00:00:00"/>
    <x v="3"/>
    <n v="70"/>
    <n v="70"/>
    <n v="70"/>
    <n v="70"/>
    <n v="70"/>
    <n v="80"/>
    <n v="70"/>
    <n v="70"/>
    <n v="40"/>
    <m/>
    <m/>
    <m/>
    <x v="3"/>
    <x v="6"/>
    <x v="12"/>
    <x v="9"/>
  </r>
  <r>
    <x v="18"/>
    <s v="Masters"/>
    <d v="1950-05-15T00:00:00"/>
    <x v="6"/>
    <n v="100"/>
    <n v="100"/>
    <n v="100"/>
    <n v="100"/>
    <n v="100"/>
    <n v="100"/>
    <n v="100"/>
    <m/>
    <m/>
    <m/>
    <m/>
    <m/>
    <x v="2"/>
    <x v="2"/>
    <x v="2"/>
    <x v="5"/>
  </r>
  <r>
    <x v="19"/>
    <s v="GSŁ Czarne Pantery Giżycko"/>
    <d v="1957-02-04T00:00:00"/>
    <x v="2"/>
    <n v="45"/>
    <n v="45"/>
    <n v="40"/>
    <n v="35"/>
    <m/>
    <m/>
    <m/>
    <m/>
    <m/>
    <m/>
    <m/>
    <m/>
    <x v="10"/>
    <x v="9"/>
    <x v="13"/>
    <x v="10"/>
  </r>
  <r>
    <x v="20"/>
    <s v="MKS Cuprum Lubin"/>
    <d v="1974-06-08T00:00:00"/>
    <x v="3"/>
    <n v="45"/>
    <n v="45"/>
    <n v="55"/>
    <n v="45"/>
    <n v="55"/>
    <n v="45"/>
    <n v="45"/>
    <n v="45"/>
    <n v="55"/>
    <n v="45"/>
    <n v="70"/>
    <n v="55"/>
    <x v="11"/>
    <x v="10"/>
    <x v="8"/>
    <x v="11"/>
  </r>
  <r>
    <x v="21"/>
    <s v="Masters"/>
    <d v="1953-11-14T00:00:00"/>
    <x v="2"/>
    <n v="55"/>
    <n v="55"/>
    <n v="70"/>
    <n v="80"/>
    <n v="80"/>
    <n v="80"/>
    <n v="80"/>
    <m/>
    <n v="80"/>
    <n v="80"/>
    <n v="70"/>
    <n v="70"/>
    <x v="12"/>
    <x v="11"/>
    <x v="14"/>
    <x v="12"/>
  </r>
  <r>
    <x v="22"/>
    <s v="UKS Viking Elbląg"/>
    <d v="1972-12-03T00:00:00"/>
    <x v="3"/>
    <n v="100"/>
    <n v="100"/>
    <n v="100"/>
    <n v="100"/>
    <m/>
    <m/>
    <m/>
    <m/>
    <m/>
    <m/>
    <m/>
    <m/>
    <x v="7"/>
    <x v="12"/>
    <x v="4"/>
    <x v="0"/>
  </r>
  <r>
    <x v="23"/>
    <s v="GSŁ Czarne Pantery Giżycko"/>
    <d v="1973-04-29T00:00:00"/>
    <x v="3"/>
    <n v="40"/>
    <n v="40"/>
    <n v="45"/>
    <n v="55"/>
    <m/>
    <m/>
    <m/>
    <m/>
    <n v="45"/>
    <n v="55"/>
    <n v="55"/>
    <n v="70"/>
    <x v="13"/>
    <x v="13"/>
    <x v="11"/>
    <x v="13"/>
  </r>
  <r>
    <x v="24"/>
    <s v="UKS Viking Elbląg"/>
    <d v="1974-07-06T00:00:00"/>
    <x v="3"/>
    <m/>
    <m/>
    <m/>
    <m/>
    <n v="100"/>
    <n v="70"/>
    <n v="99.99"/>
    <n v="100"/>
    <m/>
    <m/>
    <m/>
    <m/>
    <x v="14"/>
    <x v="5"/>
    <x v="15"/>
    <x v="5"/>
  </r>
  <r>
    <x v="25"/>
    <s v="KS SNPTT 1907 Zakopane"/>
    <d v="1975-06-12T00:00:00"/>
    <x v="3"/>
    <n v="55"/>
    <n v="55"/>
    <n v="40"/>
    <m/>
    <n v="45"/>
    <n v="55"/>
    <n v="55"/>
    <n v="55"/>
    <n v="70"/>
    <n v="70"/>
    <n v="80"/>
    <n v="80"/>
    <x v="15"/>
    <x v="14"/>
    <x v="16"/>
    <x v="14"/>
  </r>
  <r>
    <x v="26"/>
    <s v="UKS Viking Elbląg"/>
    <d v="1976-07-13T00:00:00"/>
    <x v="3"/>
    <n v="80"/>
    <n v="80"/>
    <n v="80"/>
    <n v="80"/>
    <n v="80"/>
    <n v="100"/>
    <n v="80"/>
    <n v="80"/>
    <n v="100"/>
    <n v="100"/>
    <n v="100"/>
    <n v="100"/>
    <x v="16"/>
    <x v="15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  <r>
    <x v="27"/>
    <e v="#N/A"/>
    <e v="#N/A"/>
    <x v="7"/>
    <m/>
    <m/>
    <m/>
    <m/>
    <m/>
    <m/>
    <m/>
    <m/>
    <m/>
    <m/>
    <m/>
    <m/>
    <x v="7"/>
    <x v="6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3" cacheId="39" applyNumberFormats="0" applyBorderFormats="0" applyFontFormats="0" applyPatternFormats="0" applyAlignmentFormats="0" applyWidthHeightFormats="1" dataCaption="Wartości" updatedVersion="4" minRefreshableVersion="3" showDataTips="0" rowGrandTotals="0" colGrandTotals="0" itemPrintTitles="1" createdVersion="4" indent="0" showHeaders="0" outline="1" outlineData="1" multipleFieldFilters="0">
  <location ref="M3:Q28" firstHeaderRow="0" firstDataRow="1" firstDataCol="1" rowPageCount="1" colPageCount="1"/>
  <pivotFields count="20">
    <pivotField axis="axisRow" showAll="0" sortType="descending">
      <items count="53">
        <item x="0"/>
        <item x="1"/>
        <item x="3"/>
        <item x="5"/>
        <item m="1" x="35"/>
        <item m="1" x="39"/>
        <item x="11"/>
        <item m="1" x="29"/>
        <item x="13"/>
        <item m="1" x="33"/>
        <item m="1" x="37"/>
        <item m="1" x="31"/>
        <item x="15"/>
        <item m="1" x="30"/>
        <item x="16"/>
        <item m="1" x="40"/>
        <item m="1" x="42"/>
        <item m="1" x="43"/>
        <item m="1" x="49"/>
        <item m="1" x="45"/>
        <item m="1" x="34"/>
        <item m="1" x="28"/>
        <item x="24"/>
        <item m="1" x="38"/>
        <item m="1" x="41"/>
        <item x="26"/>
        <item x="27"/>
        <item x="14"/>
        <item x="18"/>
        <item m="1" x="48"/>
        <item x="21"/>
        <item m="1" x="50"/>
        <item m="1" x="44"/>
        <item x="2"/>
        <item m="1" x="32"/>
        <item x="6"/>
        <item x="4"/>
        <item m="1" x="36"/>
        <item m="1" x="46"/>
        <item x="20"/>
        <item m="1" x="47"/>
        <item m="1" x="51"/>
        <item x="23"/>
        <item x="25"/>
        <item x="12"/>
        <item x="7"/>
        <item x="8"/>
        <item x="9"/>
        <item x="10"/>
        <item x="17"/>
        <item x="19"/>
        <item x="22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10">
        <item m="1" x="9"/>
        <item m="1" x="8"/>
        <item x="4"/>
        <item x="3"/>
        <item x="5"/>
        <item x="1"/>
        <item x="0"/>
        <item x="2"/>
        <item x="6"/>
        <item x="7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39">
        <item h="1" x="4"/>
        <item m="1" x="28"/>
        <item m="1" x="36"/>
        <item m="1" x="31"/>
        <item h="1" x="13"/>
        <item m="1" x="34"/>
        <item h="1" x="7"/>
        <item m="1" x="23"/>
        <item h="1" x="6"/>
        <item x="11"/>
        <item x="12"/>
        <item x="1"/>
        <item x="2"/>
        <item m="1" x="21"/>
        <item m="1" x="32"/>
        <item m="1" x="19"/>
        <item m="1" x="18"/>
        <item m="1" x="30"/>
        <item m="1" x="22"/>
        <item m="1" x="26"/>
        <item x="9"/>
        <item x="0"/>
        <item m="1" x="25"/>
        <item m="1" x="37"/>
        <item m="1" x="20"/>
        <item m="1" x="27"/>
        <item m="1" x="33"/>
        <item x="8"/>
        <item x="5"/>
        <item m="1" x="29"/>
        <item m="1" x="35"/>
        <item x="14"/>
        <item m="1" x="17"/>
        <item m="1" x="24"/>
        <item x="3"/>
        <item x="10"/>
        <item x="16"/>
        <item h="1" x="15"/>
        <item t="default"/>
      </items>
    </pivotField>
    <pivotField showAll="0"/>
  </pivotFields>
  <rowFields count="2">
    <field x="3"/>
    <field x="0"/>
  </rowFields>
  <rowItems count="25">
    <i>
      <x v="2"/>
    </i>
    <i r="1">
      <x v="35"/>
    </i>
    <i>
      <x v="3"/>
    </i>
    <i r="1">
      <x v="43"/>
    </i>
    <i r="1">
      <x v="39"/>
    </i>
    <i r="1">
      <x v="49"/>
    </i>
    <i r="1">
      <x v="42"/>
    </i>
    <i>
      <x v="4"/>
    </i>
    <i r="1">
      <x v="6"/>
    </i>
    <i r="1">
      <x v="27"/>
    </i>
    <i>
      <x v="5"/>
    </i>
    <i r="1">
      <x v="33"/>
    </i>
    <i r="1">
      <x v="1"/>
    </i>
    <i>
      <x v="6"/>
    </i>
    <i r="1">
      <x/>
    </i>
    <i r="1">
      <x v="8"/>
    </i>
    <i r="1">
      <x v="48"/>
    </i>
    <i r="1">
      <x v="3"/>
    </i>
    <i>
      <x v="7"/>
    </i>
    <i r="1">
      <x v="2"/>
    </i>
    <i r="1">
      <x v="30"/>
    </i>
    <i r="1">
      <x v="12"/>
    </i>
    <i r="1">
      <x v="14"/>
    </i>
    <i>
      <x v="8"/>
    </i>
    <i r="1">
      <x v="28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8" hier="-1"/>
  </pageFields>
  <dataFields count="4">
    <dataField name="bieg 1" fld="6" baseField="3" baseItem="0"/>
    <dataField name="bieg 2" fld="10" baseField="3" baseItem="0"/>
    <dataField name="bieg 3" fld="14" baseField="3" baseItem="0"/>
    <dataField name="Suma " fld="18" baseField="3" baseItem="0"/>
  </dataFields>
  <formats count="78">
    <format dxfId="1112">
      <pivotArea collapsedLevelsAreSubtotals="1" fieldPosition="0">
        <references count="1">
          <reference field="3" count="1">
            <x v="0"/>
          </reference>
        </references>
      </pivotArea>
    </format>
    <format dxfId="1111">
      <pivotArea collapsedLevelsAreSubtotals="1" fieldPosition="0">
        <references count="2">
          <reference field="0" count="1">
            <x v="23"/>
          </reference>
          <reference field="3" count="1" selected="0">
            <x v="0"/>
          </reference>
        </references>
      </pivotArea>
    </format>
    <format dxfId="1110">
      <pivotArea collapsedLevelsAreSubtotals="1" fieldPosition="0">
        <references count="1">
          <reference field="3" count="1">
            <x v="1"/>
          </reference>
        </references>
      </pivotArea>
    </format>
    <format dxfId="1109">
      <pivotArea collapsedLevelsAreSubtotals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1108">
      <pivotArea collapsedLevelsAreSubtotals="1" fieldPosition="0">
        <references count="1">
          <reference field="3" count="1">
            <x v="2"/>
          </reference>
        </references>
      </pivotArea>
    </format>
    <format dxfId="1107">
      <pivotArea collapsedLevelsAreSubtotals="1" fieldPosition="0">
        <references count="2"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1106">
      <pivotArea collapsedLevelsAreSubtotals="1" fieldPosition="0">
        <references count="1">
          <reference field="3" count="1">
            <x v="3"/>
          </reference>
        </references>
      </pivotArea>
    </format>
    <format dxfId="1105">
      <pivotArea collapsedLevelsAreSubtotals="1" fieldPosition="0">
        <references count="2">
          <reference field="0" count="5">
            <x v="6"/>
            <x v="9"/>
            <x v="16"/>
            <x v="18"/>
            <x v="19"/>
          </reference>
          <reference field="3" count="1" selected="0">
            <x v="3"/>
          </reference>
        </references>
      </pivotArea>
    </format>
    <format dxfId="1104">
      <pivotArea collapsedLevelsAreSubtotals="1" fieldPosition="0">
        <references count="1">
          <reference field="3" count="1">
            <x v="4"/>
          </reference>
        </references>
      </pivotArea>
    </format>
    <format dxfId="1103">
      <pivotArea collapsedLevelsAreSubtotals="1" fieldPosition="0">
        <references count="2">
          <reference field="0" count="2">
            <x v="4"/>
            <x v="21"/>
          </reference>
          <reference field="3" count="1" selected="0">
            <x v="4"/>
          </reference>
        </references>
      </pivotArea>
    </format>
    <format dxfId="1102">
      <pivotArea collapsedLevelsAreSubtotals="1" fieldPosition="0">
        <references count="1">
          <reference field="3" count="1">
            <x v="5"/>
          </reference>
        </references>
      </pivotArea>
    </format>
    <format dxfId="1101">
      <pivotArea collapsedLevelsAreSubtotals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100">
      <pivotArea collapsedLevelsAreSubtotals="1" fieldPosition="0">
        <references count="1">
          <reference field="3" count="1">
            <x v="6"/>
          </reference>
        </references>
      </pivotArea>
    </format>
    <format dxfId="1099">
      <pivotArea collapsedLevelsAreSubtotals="1" fieldPosition="0">
        <references count="2">
          <reference field="0" count="6">
            <x v="0"/>
            <x v="2"/>
            <x v="8"/>
            <x v="10"/>
            <x v="12"/>
            <x v="14"/>
          </reference>
          <reference field="3" count="1" selected="0">
            <x v="6"/>
          </reference>
        </references>
      </pivotArea>
    </format>
    <format dxfId="1098">
      <pivotArea collapsedLevelsAreSubtotals="1" fieldPosition="0">
        <references count="1">
          <reference field="3" count="1">
            <x v="8"/>
          </reference>
        </references>
      </pivotArea>
    </format>
    <format dxfId="1097">
      <pivotArea collapsedLevelsAreSubtotals="1" fieldPosition="0">
        <references count="2">
          <reference field="0" count="1">
            <x v="24"/>
          </reference>
          <reference field="3" count="1" selected="0">
            <x v="8"/>
          </reference>
        </references>
      </pivotArea>
    </format>
    <format dxfId="1096">
      <pivotArea collapsedLevelsAreSubtotals="1" fieldPosition="0">
        <references count="1">
          <reference field="3" count="1">
            <x v="9"/>
          </reference>
        </references>
      </pivotArea>
    </format>
    <format dxfId="1095">
      <pivotArea collapsedLevelsAreSubtotals="1" fieldPosition="0">
        <references count="2">
          <reference field="0" count="1">
            <x v="26"/>
          </reference>
          <reference field="3" count="1" selected="0">
            <x v="9"/>
          </reference>
        </references>
      </pivotArea>
    </format>
    <format dxfId="1094">
      <pivotArea dataOnly="0" labelOnly="1" fieldPosition="0">
        <references count="1">
          <reference field="3" count="0"/>
        </references>
      </pivotArea>
    </format>
    <format dxfId="1093">
      <pivotArea dataOnly="0" labelOnly="1" fieldPosition="0">
        <references count="2">
          <reference field="0" count="0"/>
          <reference field="3" count="1" selected="0">
            <x v="0"/>
          </reference>
        </references>
      </pivotArea>
    </format>
    <format dxfId="1092">
      <pivotArea collapsedLevelsAreSubtotals="1" fieldPosition="0">
        <references count="2">
          <reference field="0" count="1">
            <x v="23"/>
          </reference>
          <reference field="3" count="1" selected="0">
            <x v="0"/>
          </reference>
        </references>
      </pivotArea>
    </format>
    <format dxfId="1091">
      <pivotArea collapsedLevelsAreSubtotals="1" fieldPosition="0">
        <references count="1">
          <reference field="3" count="1">
            <x v="1"/>
          </reference>
        </references>
      </pivotArea>
    </format>
    <format dxfId="1090">
      <pivotArea collapsedLevelsAreSubtotals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1089">
      <pivotArea collapsedLevelsAreSubtotals="1" fieldPosition="0">
        <references count="1">
          <reference field="3" count="1">
            <x v="2"/>
          </reference>
        </references>
      </pivotArea>
    </format>
    <format dxfId="1088">
      <pivotArea collapsedLevelsAreSubtotals="1" fieldPosition="0">
        <references count="2"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1087">
      <pivotArea collapsedLevelsAreSubtotals="1" fieldPosition="0">
        <references count="1">
          <reference field="3" count="1">
            <x v="3"/>
          </reference>
        </references>
      </pivotArea>
    </format>
    <format dxfId="1086">
      <pivotArea collapsedLevelsAreSubtotals="1" fieldPosition="0">
        <references count="2">
          <reference field="0" count="4">
            <x v="6"/>
            <x v="9"/>
            <x v="16"/>
            <x v="19"/>
          </reference>
          <reference field="3" count="1" selected="0">
            <x v="3"/>
          </reference>
        </references>
      </pivotArea>
    </format>
    <format dxfId="1085">
      <pivotArea collapsedLevelsAreSubtotals="1" fieldPosition="0">
        <references count="1">
          <reference field="3" count="1">
            <x v="4"/>
          </reference>
        </references>
      </pivotArea>
    </format>
    <format dxfId="1084">
      <pivotArea collapsedLevelsAreSubtotals="1" fieldPosition="0">
        <references count="2">
          <reference field="0" count="1">
            <x v="4"/>
          </reference>
          <reference field="3" count="1" selected="0">
            <x v="4"/>
          </reference>
        </references>
      </pivotArea>
    </format>
    <format dxfId="1083">
      <pivotArea collapsedLevelsAreSubtotals="1" fieldPosition="0">
        <references count="1">
          <reference field="3" count="1">
            <x v="5"/>
          </reference>
        </references>
      </pivotArea>
    </format>
    <format dxfId="1082">
      <pivotArea collapsedLevelsAreSubtotals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081">
      <pivotArea collapsedLevelsAreSubtotals="1" fieldPosition="0">
        <references count="1">
          <reference field="3" count="1">
            <x v="6"/>
          </reference>
        </references>
      </pivotArea>
    </format>
    <format dxfId="1080">
      <pivotArea collapsedLevelsAreSubtotals="1" fieldPosition="0">
        <references count="2">
          <reference field="0" count="5">
            <x v="0"/>
            <x v="2"/>
            <x v="8"/>
            <x v="10"/>
            <x v="12"/>
          </reference>
          <reference field="3" count="1" selected="0">
            <x v="6"/>
          </reference>
        </references>
      </pivotArea>
    </format>
    <format dxfId="1079">
      <pivotArea collapsedLevelsAreSubtotals="1" fieldPosition="0">
        <references count="3">
          <reference field="4294967294" count="1" selected="0">
            <x v="3"/>
          </reference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1078">
      <pivotArea collapsedLevelsAreSubtotals="1" fieldPosition="0">
        <references count="3">
          <reference field="4294967294" count="1" selected="0">
            <x v="3"/>
          </reference>
          <reference field="0" count="4">
            <x v="6"/>
            <x v="9"/>
            <x v="16"/>
            <x v="19"/>
          </reference>
          <reference field="3" count="1" selected="0">
            <x v="3"/>
          </reference>
        </references>
      </pivotArea>
    </format>
    <format dxfId="1077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1076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3" count="1" selected="0">
            <x v="4"/>
          </reference>
        </references>
      </pivotArea>
    </format>
    <format dxfId="1075">
      <pivotArea collapsedLevelsAreSubtotals="1" fieldPosition="0">
        <references count="3">
          <reference field="4294967294" count="1" selected="0">
            <x v="3"/>
          </reference>
          <reference field="0" count="5">
            <x v="0"/>
            <x v="2"/>
            <x v="8"/>
            <x v="10"/>
            <x v="12"/>
          </reference>
          <reference field="3" count="1" selected="0">
            <x v="6"/>
          </reference>
        </references>
      </pivotArea>
    </format>
    <format dxfId="1074">
      <pivotArea dataOnly="0" labelOnly="1" fieldPosition="0">
        <references count="1">
          <reference field="3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073">
      <pivotArea dataOnly="0" labelOnly="1" fieldPosition="0">
        <references count="2">
          <reference field="0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</reference>
          <reference field="3" count="1" selected="0">
            <x v="0"/>
          </reference>
        </references>
      </pivotArea>
    </format>
    <format dxfId="1072">
      <pivotArea collapsedLevelsAreSubtotals="1" fieldPosition="0">
        <references count="3">
          <reference field="4294967294" count="1" selected="0">
            <x v="3"/>
          </reference>
          <reference field="0" count="2">
            <x v="28"/>
            <x v="30"/>
          </reference>
          <reference field="3" count="1" selected="0">
            <x v="7"/>
          </reference>
        </references>
      </pivotArea>
    </format>
    <format dxfId="1071">
      <pivotArea collapsedLevelsAreSubtotals="1" fieldPosition="0">
        <references count="2">
          <reference field="4294967294" count="1" selected="0">
            <x v="3"/>
          </reference>
          <reference field="3" count="1">
            <x v="8"/>
          </reference>
        </references>
      </pivotArea>
    </format>
    <format dxfId="1070">
      <pivotArea collapsedLevelsAreSubtotals="1" fieldPosition="0">
        <references count="3">
          <reference field="4294967294" count="1" selected="0">
            <x v="3"/>
          </reference>
          <reference field="0" count="2">
            <x v="24"/>
            <x v="29"/>
          </reference>
          <reference field="3" count="1" selected="0">
            <x v="8"/>
          </reference>
        </references>
      </pivotArea>
    </format>
    <format dxfId="1069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3" count="1" selected="0">
            <x v="3"/>
          </reference>
        </references>
      </pivotArea>
    </format>
    <format dxfId="1068">
      <pivotArea collapsedLevelsAreSubtotals="1" fieldPosition="0">
        <references count="3">
          <reference field="4294967294" count="1" selected="0">
            <x v="3"/>
          </reference>
          <reference field="0" count="1">
            <x v="31"/>
          </reference>
          <reference field="3" count="1" selected="0">
            <x v="0"/>
          </reference>
        </references>
      </pivotArea>
    </format>
    <format dxfId="1067">
      <pivotArea dataOnly="0" labelOnly="1" fieldPosition="0">
        <references count="1">
          <reference field="3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066">
      <pivotArea dataOnly="0" labelOnly="1" fieldPosition="0">
        <references count="2">
          <reference field="0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</reference>
          <reference field="3" count="1" selected="0">
            <x v="0"/>
          </reference>
        </references>
      </pivotArea>
    </format>
    <format dxfId="1065">
      <pivotArea field="18" type="button" dataOnly="0" labelOnly="1" outline="0" axis="axisPage" fieldPosition="0"/>
    </format>
    <format dxfId="1064">
      <pivotArea field="18" type="button" dataOnly="0" labelOnly="1" outline="0" axis="axisPage" fieldPosition="0"/>
    </format>
    <format dxfId="1063">
      <pivotArea field="18" type="button" dataOnly="0" labelOnly="1" outline="0" axis="axisPage" fieldPosition="0"/>
    </format>
    <format dxfId="1062">
      <pivotArea collapsedLevelsAreSubtotals="1" fieldPosition="0">
        <references count="3">
          <reference field="4294967294" count="1" selected="0">
            <x v="3"/>
          </reference>
          <reference field="0" count="3">
            <x v="23"/>
            <x v="32"/>
            <x v="37"/>
          </reference>
          <reference field="3" count="1" selected="0">
            <x v="0"/>
          </reference>
        </references>
      </pivotArea>
    </format>
    <format dxfId="1061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1060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3" count="1" selected="0">
            <x v="1"/>
          </reference>
        </references>
      </pivotArea>
    </format>
    <format dxfId="1059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1058">
      <pivotArea collapsedLevelsAreSubtotals="1" fieldPosition="0">
        <references count="3">
          <reference field="4294967294" count="1" selected="0">
            <x v="3"/>
          </reference>
          <reference field="0" count="3">
            <x v="13"/>
            <x v="25"/>
            <x v="35"/>
          </reference>
          <reference field="3" count="1" selected="0">
            <x v="2"/>
          </reference>
        </references>
      </pivotArea>
    </format>
    <format dxfId="1057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1056">
      <pivotArea collapsedLevelsAreSubtotals="1" fieldPosition="0">
        <references count="3">
          <reference field="4294967294" count="1" selected="0">
            <x v="3"/>
          </reference>
          <reference field="0" count="5">
            <x v="6"/>
            <x v="16"/>
            <x v="36"/>
            <x v="39"/>
            <x v="40"/>
          </reference>
          <reference field="3" count="1" selected="0">
            <x v="3"/>
          </reference>
        </references>
      </pivotArea>
    </format>
    <format dxfId="1055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1054">
      <pivotArea collapsedLevelsAreSubtotals="1" fieldPosition="0">
        <references count="3">
          <reference field="4294967294" count="1" selected="0">
            <x v="3"/>
          </reference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053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1052">
      <pivotArea collapsedLevelsAreSubtotals="1" fieldPosition="0">
        <references count="3">
          <reference field="4294967294" count="1" selected="0">
            <x v="3"/>
          </reference>
          <reference field="0" count="2">
            <x v="0"/>
            <x v="10"/>
          </reference>
          <reference field="3" count="1" selected="0">
            <x v="6"/>
          </reference>
        </references>
      </pivotArea>
    </format>
    <format dxfId="1051">
      <pivotArea collapsedLevelsAreSubtotals="1" fieldPosition="0">
        <references count="2">
          <reference field="4294967294" count="1" selected="0">
            <x v="3"/>
          </reference>
          <reference field="3" count="1">
            <x v="7"/>
          </reference>
        </references>
      </pivotArea>
    </format>
    <format dxfId="1050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3" count="1" selected="0">
            <x v="7"/>
          </reference>
        </references>
      </pivotArea>
    </format>
    <format dxfId="1049">
      <pivotArea type="all" dataOnly="0" outline="0" fieldPosition="0"/>
    </format>
    <format dxfId="1048">
      <pivotArea outline="0" collapsedLevelsAreSubtotals="1" fieldPosition="0"/>
    </format>
    <format dxfId="1047">
      <pivotArea dataOnly="0" labelOnly="1" fieldPosition="0">
        <references count="1">
          <reference field="3" count="7">
            <x v="0"/>
            <x v="1"/>
            <x v="2"/>
            <x v="3"/>
            <x v="5"/>
            <x v="6"/>
            <x v="7"/>
          </reference>
        </references>
      </pivotArea>
    </format>
    <format dxfId="1046">
      <pivotArea dataOnly="0" labelOnly="1" fieldPosition="0">
        <references count="2">
          <reference field="0" count="3">
            <x v="23"/>
            <x v="32"/>
            <x v="37"/>
          </reference>
          <reference field="3" count="1" selected="0">
            <x v="0"/>
          </reference>
        </references>
      </pivotArea>
    </format>
    <format dxfId="1045">
      <pivotArea dataOnly="0" labelOnly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1044">
      <pivotArea dataOnly="0" labelOnly="1" fieldPosition="0">
        <references count="2">
          <reference field="0" count="3">
            <x v="13"/>
            <x v="25"/>
            <x v="35"/>
          </reference>
          <reference field="3" count="1" selected="0">
            <x v="2"/>
          </reference>
        </references>
      </pivotArea>
    </format>
    <format dxfId="1043">
      <pivotArea dataOnly="0" labelOnly="1" fieldPosition="0">
        <references count="2">
          <reference field="0" count="5">
            <x v="6"/>
            <x v="16"/>
            <x v="36"/>
            <x v="39"/>
            <x v="40"/>
          </reference>
          <reference field="3" count="1" selected="0">
            <x v="3"/>
          </reference>
        </references>
      </pivotArea>
    </format>
    <format dxfId="1042">
      <pivotArea dataOnly="0" labelOnly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041">
      <pivotArea dataOnly="0" labelOnly="1" fieldPosition="0">
        <references count="2">
          <reference field="0" count="2">
            <x v="0"/>
            <x v="10"/>
          </reference>
          <reference field="3" count="1" selected="0">
            <x v="6"/>
          </reference>
        </references>
      </pivotArea>
    </format>
    <format dxfId="1040">
      <pivotArea dataOnly="0" labelOnly="1" fieldPosition="0">
        <references count="2">
          <reference field="0" count="1">
            <x v="12"/>
          </reference>
          <reference field="3" count="1" selected="0">
            <x v="7"/>
          </reference>
        </references>
      </pivotArea>
    </format>
    <format dxfId="103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38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3" count="1" selected="0">
            <x v="6"/>
          </reference>
        </references>
      </pivotArea>
    </format>
    <format dxfId="1037">
      <pivotArea collapsedLevelsAreSubtotals="1" fieldPosition="0">
        <references count="3">
          <reference field="4294967294" count="1" selected="0">
            <x v="3"/>
          </reference>
          <reference field="0" count="1">
            <x v="40"/>
          </reference>
          <reference field="3" count="1" selected="0">
            <x v="3"/>
          </reference>
        </references>
      </pivotArea>
    </format>
    <format dxfId="103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035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2" cacheId="39" applyNumberFormats="0" applyBorderFormats="0" applyFontFormats="0" applyPatternFormats="0" applyAlignmentFormats="0" applyWidthHeightFormats="1" dataCaption="Wartości" updatedVersion="4" minRefreshableVersion="3" showDataTips="0" rowGrandTotals="0" colGrandTotals="0" itemPrintTitles="1" createdVersion="4" indent="0" showHeaders="0" outline="1" outlineData="1" multipleFieldFilters="0">
  <location ref="G3:K27" firstHeaderRow="0" firstDataRow="1" firstDataCol="1" rowPageCount="1" colPageCount="1"/>
  <pivotFields count="20">
    <pivotField axis="axisRow" showAll="0" sortType="descending">
      <items count="53">
        <item x="0"/>
        <item x="1"/>
        <item x="3"/>
        <item x="5"/>
        <item m="1" x="35"/>
        <item m="1" x="39"/>
        <item x="11"/>
        <item m="1" x="29"/>
        <item x="13"/>
        <item m="1" x="33"/>
        <item m="1" x="37"/>
        <item m="1" x="31"/>
        <item x="15"/>
        <item m="1" x="30"/>
        <item x="16"/>
        <item m="1" x="40"/>
        <item m="1" x="42"/>
        <item m="1" x="43"/>
        <item m="1" x="49"/>
        <item m="1" x="45"/>
        <item m="1" x="34"/>
        <item m="1" x="28"/>
        <item x="24"/>
        <item m="1" x="38"/>
        <item m="1" x="41"/>
        <item x="26"/>
        <item x="27"/>
        <item x="14"/>
        <item x="18"/>
        <item m="1" x="48"/>
        <item x="21"/>
        <item m="1" x="50"/>
        <item m="1" x="44"/>
        <item x="2"/>
        <item m="1" x="32"/>
        <item x="6"/>
        <item x="4"/>
        <item m="1" x="36"/>
        <item m="1" x="46"/>
        <item x="20"/>
        <item m="1" x="47"/>
        <item m="1" x="51"/>
        <item x="23"/>
        <item x="25"/>
        <item x="12"/>
        <item x="7"/>
        <item x="8"/>
        <item x="9"/>
        <item x="10"/>
        <item x="17"/>
        <item x="19"/>
        <item x="22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10">
        <item m="1" x="9"/>
        <item m="1" x="8"/>
        <item x="4"/>
        <item x="3"/>
        <item x="5"/>
        <item x="1"/>
        <item x="0"/>
        <item x="2"/>
        <item x="6"/>
        <item x="7"/>
      </items>
    </pivotField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36">
        <item h="1" x="6"/>
        <item m="1" x="30"/>
        <item m="1" x="24"/>
        <item m="1" x="17"/>
        <item h="1" x="9"/>
        <item m="1" x="34"/>
        <item h="1" x="5"/>
        <item h="1" x="4"/>
        <item h="1" x="12"/>
        <item x="14"/>
        <item m="1" x="26"/>
        <item m="1" x="31"/>
        <item x="1"/>
        <item x="2"/>
        <item x="8"/>
        <item m="1" x="21"/>
        <item m="1" x="16"/>
        <item m="1" x="27"/>
        <item x="0"/>
        <item m="1" x="23"/>
        <item m="1" x="33"/>
        <item m="1" x="25"/>
        <item m="1" x="19"/>
        <item m="1" x="20"/>
        <item m="1" x="22"/>
        <item x="15"/>
        <item m="1" x="29"/>
        <item x="10"/>
        <item m="1" x="28"/>
        <item m="1" x="18"/>
        <item m="1" x="32"/>
        <item x="3"/>
        <item x="7"/>
        <item x="11"/>
        <item x="13"/>
        <item t="default"/>
      </items>
    </pivotField>
    <pivotField showAll="0"/>
    <pivotField showAll="0"/>
  </pivotFields>
  <rowFields count="2">
    <field x="3"/>
    <field x="0"/>
  </rowFields>
  <rowItems count="24">
    <i>
      <x v="2"/>
    </i>
    <i r="1">
      <x v="35"/>
    </i>
    <i>
      <x v="3"/>
    </i>
    <i r="1">
      <x v="25"/>
    </i>
    <i r="1">
      <x v="43"/>
    </i>
    <i r="1">
      <x v="39"/>
    </i>
    <i r="1">
      <x v="42"/>
    </i>
    <i>
      <x v="4"/>
    </i>
    <i r="1">
      <x v="6"/>
    </i>
    <i r="1">
      <x v="27"/>
    </i>
    <i>
      <x v="5"/>
    </i>
    <i r="1">
      <x v="33"/>
    </i>
    <i r="1">
      <x v="1"/>
    </i>
    <i>
      <x v="6"/>
    </i>
    <i r="1">
      <x/>
    </i>
    <i r="1">
      <x v="8"/>
    </i>
    <i r="1">
      <x v="3"/>
    </i>
    <i>
      <x v="7"/>
    </i>
    <i r="1">
      <x v="30"/>
    </i>
    <i r="1">
      <x v="12"/>
    </i>
    <i r="1">
      <x v="2"/>
    </i>
    <i r="1">
      <x v="14"/>
    </i>
    <i>
      <x v="8"/>
    </i>
    <i r="1">
      <x v="28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7" hier="-1"/>
  </pageFields>
  <dataFields count="4">
    <dataField name="Bieg 1" fld="5" baseField="3" baseItem="0"/>
    <dataField name="Bieg 2" fld="9" baseField="0" baseItem="23"/>
    <dataField name="Bieg 3" fld="13" baseField="0" baseItem="23"/>
    <dataField name="Suma" fld="17" baseField="3" baseItem="0"/>
  </dataFields>
  <formats count="25">
    <format dxfId="1137">
      <pivotArea type="all" dataOnly="0" outline="0" fieldPosition="0"/>
    </format>
    <format dxfId="1136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3" count="1" selected="0">
            <x v="0"/>
          </reference>
        </references>
      </pivotArea>
    </format>
    <format dxfId="1135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1134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3" count="1" selected="0">
            <x v="1"/>
          </reference>
        </references>
      </pivotArea>
    </format>
    <format dxfId="1133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1132">
      <pivotArea collapsedLevelsAreSubtotals="1" fieldPosition="0">
        <references count="3">
          <reference field="4294967294" count="1" selected="0">
            <x v="3"/>
          </reference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1131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1130">
      <pivotArea collapsedLevelsAreSubtotals="1" fieldPosition="0">
        <references count="3">
          <reference field="4294967294" count="1" selected="0">
            <x v="3"/>
          </reference>
          <reference field="0" count="5">
            <x v="6"/>
            <x v="9"/>
            <x v="16"/>
            <x v="18"/>
            <x v="19"/>
          </reference>
          <reference field="3" count="1" selected="0">
            <x v="3"/>
          </reference>
        </references>
      </pivotArea>
    </format>
    <format dxfId="1129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1128">
      <pivotArea collapsedLevelsAreSubtotals="1" fieldPosition="0">
        <references count="3">
          <reference field="4294967294" count="1" selected="0">
            <x v="3"/>
          </reference>
          <reference field="0" count="2">
            <x v="4"/>
            <x v="21"/>
          </reference>
          <reference field="3" count="1" selected="0">
            <x v="4"/>
          </reference>
        </references>
      </pivotArea>
    </format>
    <format dxfId="1127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1126">
      <pivotArea collapsedLevelsAreSubtotals="1" fieldPosition="0">
        <references count="3">
          <reference field="4294967294" count="1" selected="0">
            <x v="3"/>
          </reference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125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1124">
      <pivotArea collapsedLevelsAreSubtotals="1" fieldPosition="0">
        <references count="3">
          <reference field="4294967294" count="1" selected="0">
            <x v="3"/>
          </reference>
          <reference field="0" count="5">
            <x v="2"/>
            <x v="8"/>
            <x v="10"/>
            <x v="12"/>
            <x v="14"/>
          </reference>
          <reference field="3" count="1" selected="0">
            <x v="6"/>
          </reference>
        </references>
      </pivotArea>
    </format>
    <format dxfId="1123">
      <pivotArea collapsedLevelsAreSubtotals="1" fieldPosition="0">
        <references count="3">
          <reference field="4294967294" count="1" selected="0">
            <x v="3"/>
          </reference>
          <reference field="0" count="2">
            <x v="28"/>
            <x v="30"/>
          </reference>
          <reference field="3" count="1" selected="0">
            <x v="7"/>
          </reference>
        </references>
      </pivotArea>
    </format>
    <format dxfId="1122">
      <pivotArea collapsedLevelsAreSubtotals="1" fieldPosition="0">
        <references count="2">
          <reference field="4294967294" count="1" selected="0">
            <x v="3"/>
          </reference>
          <reference field="3" count="1">
            <x v="8"/>
          </reference>
        </references>
      </pivotArea>
    </format>
    <format dxfId="1121">
      <pivotArea collapsedLevelsAreSubtotals="1" fieldPosition="0">
        <references count="3">
          <reference field="4294967294" count="1" selected="0">
            <x v="3"/>
          </reference>
          <reference field="0" count="2">
            <x v="24"/>
            <x v="29"/>
          </reference>
          <reference field="3" count="1" selected="0">
            <x v="8"/>
          </reference>
        </references>
      </pivotArea>
    </format>
    <format dxfId="112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19">
      <pivotArea field="17" type="button" dataOnly="0" labelOnly="1" outline="0" axis="axisPage" fieldPosition="0"/>
    </format>
    <format dxfId="1118">
      <pivotArea field="17" type="button" dataOnly="0" labelOnly="1" outline="0" axis="axisPage" fieldPosition="0"/>
    </format>
    <format dxfId="1117">
      <pivotArea field="17" type="button" dataOnly="0" labelOnly="1" outline="0" axis="axisPage" fieldPosition="0"/>
    </format>
    <format dxfId="1116">
      <pivotArea field="17" type="button" dataOnly="0" labelOnly="1" outline="0" axis="axisPage" fieldPosition="0"/>
    </format>
    <format dxfId="1115">
      <pivotArea dataOnly="0" labelOnly="1" outline="0" fieldPosition="0">
        <references count="1">
          <reference field="17" count="0"/>
        </references>
      </pivotArea>
    </format>
    <format dxfId="1114">
      <pivotArea collapsedLevelsAreSubtotals="1" fieldPosition="0">
        <references count="3">
          <reference field="4294967294" count="1" selected="0">
            <x v="1"/>
          </reference>
          <reference field="0" count="1">
            <x v="40"/>
          </reference>
          <reference field="3" count="1" selected="0">
            <x v="3"/>
          </reference>
        </references>
      </pivotArea>
    </format>
    <format dxfId="1113">
      <pivotArea collapsedLevelsAreSubtotals="1" fieldPosition="0">
        <references count="3">
          <reference field="4294967294" count="1" selected="0">
            <x v="3"/>
          </reference>
          <reference field="0" count="1">
            <x v="40"/>
          </reference>
          <reference field="3" count="1" selected="0">
            <x v="3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przestawna1" cacheId="39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showHeaders="0" outline="1" outlineData="1" multipleFieldFilters="0">
  <location ref="A3:E28" firstHeaderRow="0" firstDataRow="1" firstDataCol="1" rowPageCount="1" colPageCount="1"/>
  <pivotFields count="20">
    <pivotField axis="axisRow" showAll="0" sortType="descending">
      <items count="53">
        <item x="0"/>
        <item x="1"/>
        <item x="3"/>
        <item x="5"/>
        <item m="1" x="35"/>
        <item m="1" x="39"/>
        <item x="11"/>
        <item m="1" x="29"/>
        <item x="13"/>
        <item m="1" x="33"/>
        <item m="1" x="37"/>
        <item m="1" x="31"/>
        <item x="15"/>
        <item m="1" x="30"/>
        <item x="16"/>
        <item m="1" x="40"/>
        <item m="1" x="42"/>
        <item m="1" x="43"/>
        <item m="1" x="49"/>
        <item m="1" x="45"/>
        <item m="1" x="34"/>
        <item m="1" x="28"/>
        <item x="24"/>
        <item m="1" x="38"/>
        <item m="1" x="41"/>
        <item x="26"/>
        <item x="27"/>
        <item x="14"/>
        <item x="18"/>
        <item m="1" x="48"/>
        <item x="21"/>
        <item m="1" x="50"/>
        <item m="1" x="44"/>
        <item x="2"/>
        <item m="1" x="32"/>
        <item x="6"/>
        <item x="4"/>
        <item m="1" x="36"/>
        <item m="1" x="46"/>
        <item x="20"/>
        <item m="1" x="47"/>
        <item m="1" x="51"/>
        <item x="23"/>
        <item x="25"/>
        <item x="12"/>
        <item x="7"/>
        <item x="8"/>
        <item x="9"/>
        <item x="10"/>
        <item x="17"/>
        <item x="19"/>
        <item x="22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10">
        <item m="1" x="9"/>
        <item m="1" x="8"/>
        <item x="4"/>
        <item x="3"/>
        <item x="5"/>
        <item x="1"/>
        <item x="0"/>
        <item x="2"/>
        <item x="6"/>
        <item x="7"/>
      </items>
    </pivotField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37">
        <item h="1" x="7"/>
        <item m="1" x="33"/>
        <item m="1" x="26"/>
        <item m="1" x="20"/>
        <item h="1" x="10"/>
        <item m="1" x="35"/>
        <item h="1" x="5"/>
        <item h="1" x="4"/>
        <item h="1" x="14"/>
        <item m="1" x="30"/>
        <item x="1"/>
        <item x="2"/>
        <item x="9"/>
        <item m="1" x="18"/>
        <item x="3"/>
        <item x="11"/>
        <item x="13"/>
        <item m="1" x="24"/>
        <item m="1" x="19"/>
        <item m="1" x="34"/>
        <item x="0"/>
        <item x="6"/>
        <item m="1" x="31"/>
        <item m="1" x="29"/>
        <item m="1" x="22"/>
        <item m="1" x="17"/>
        <item m="1" x="25"/>
        <item m="1" x="32"/>
        <item x="16"/>
        <item m="1" x="27"/>
        <item m="1" x="21"/>
        <item m="1" x="28"/>
        <item m="1" x="23"/>
        <item x="8"/>
        <item x="12"/>
        <item x="15"/>
        <item t="default"/>
      </items>
    </pivotField>
    <pivotField showAll="0"/>
    <pivotField showAll="0"/>
    <pivotField showAll="0"/>
  </pivotFields>
  <rowFields count="2">
    <field x="3"/>
    <field x="0"/>
  </rowFields>
  <rowItems count="25">
    <i>
      <x v="2"/>
    </i>
    <i r="1">
      <x v="35"/>
    </i>
    <i>
      <x v="3"/>
    </i>
    <i r="1">
      <x v="25"/>
    </i>
    <i r="1">
      <x v="49"/>
    </i>
    <i r="1">
      <x v="43"/>
    </i>
    <i r="1">
      <x v="39"/>
    </i>
    <i r="1">
      <x v="42"/>
    </i>
    <i>
      <x v="4"/>
    </i>
    <i r="1">
      <x v="6"/>
    </i>
    <i>
      <x v="5"/>
    </i>
    <i r="1">
      <x v="33"/>
    </i>
    <i r="1">
      <x v="1"/>
    </i>
    <i>
      <x v="6"/>
    </i>
    <i r="1">
      <x/>
    </i>
    <i r="1">
      <x v="8"/>
    </i>
    <i r="1">
      <x v="3"/>
    </i>
    <i r="1">
      <x v="48"/>
    </i>
    <i>
      <x v="7"/>
    </i>
    <i r="1">
      <x v="30"/>
    </i>
    <i r="1">
      <x v="12"/>
    </i>
    <i r="1">
      <x v="2"/>
    </i>
    <i r="1">
      <x v="14"/>
    </i>
    <i>
      <x v="8"/>
    </i>
    <i r="1">
      <x v="28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6" hier="-1"/>
  </pageFields>
  <dataFields count="4">
    <dataField name="bieg 1" fld="4" baseField="3" baseItem="0"/>
    <dataField name="bieg 2" fld="8" baseField="3" baseItem="0"/>
    <dataField name="bieg 3" fld="12" baseField="3" baseItem="0"/>
    <dataField name="Suma" fld="16" baseField="3" baseItem="0"/>
  </dataFields>
  <formats count="60">
    <format dxfId="1197">
      <pivotArea dataOnly="0" labelOnly="1" fieldPosition="0">
        <references count="1">
          <reference field="3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1196">
      <pivotArea dataOnly="0" labelOnly="1" fieldPosition="0">
        <references count="2">
          <reference field="0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3" count="1" selected="0">
            <x v="0"/>
          </reference>
        </references>
      </pivotArea>
    </format>
    <format dxfId="1195">
      <pivotArea dataOnly="0" labelOnly="1" fieldPosition="0">
        <references count="1">
          <reference field="3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1194">
      <pivotArea field="16" type="button" dataOnly="0" labelOnly="1" outline="0" axis="axisPage" fieldPosition="0"/>
    </format>
    <format dxfId="1193">
      <pivotArea field="16" type="button" dataOnly="0" labelOnly="1" outline="0" axis="axisPage" fieldPosition="0"/>
    </format>
    <format dxfId="1192">
      <pivotArea field="16" type="button" dataOnly="0" labelOnly="1" outline="0" axis="axisPage" fieldPosition="0"/>
    </format>
    <format dxfId="1191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3" count="1" selected="0">
            <x v="0"/>
          </reference>
        </references>
      </pivotArea>
    </format>
    <format dxfId="1190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1189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3" count="1" selected="0">
            <x v="1"/>
          </reference>
        </references>
      </pivotArea>
    </format>
    <format dxfId="1188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1187">
      <pivotArea collapsedLevelsAreSubtotals="1" fieldPosition="0">
        <references count="3">
          <reference field="4294967294" count="1" selected="0">
            <x v="3"/>
          </reference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1186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1185">
      <pivotArea collapsedLevelsAreSubtotals="1" fieldPosition="0">
        <references count="3">
          <reference field="4294967294" count="1" selected="0">
            <x v="3"/>
          </reference>
          <reference field="0" count="5">
            <x v="6"/>
            <x v="9"/>
            <x v="16"/>
            <x v="18"/>
            <x v="19"/>
          </reference>
          <reference field="3" count="1" selected="0">
            <x v="3"/>
          </reference>
        </references>
      </pivotArea>
    </format>
    <format dxfId="1184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1183">
      <pivotArea collapsedLevelsAreSubtotals="1" fieldPosition="0">
        <references count="3">
          <reference field="4294967294" count="1" selected="0">
            <x v="3"/>
          </reference>
          <reference field="0" count="2">
            <x v="4"/>
            <x v="21"/>
          </reference>
          <reference field="3" count="1" selected="0">
            <x v="4"/>
          </reference>
        </references>
      </pivotArea>
    </format>
    <format dxfId="1182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1181">
      <pivotArea collapsedLevelsAreSubtotals="1" fieldPosition="0">
        <references count="3">
          <reference field="4294967294" count="1" selected="0">
            <x v="3"/>
          </reference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180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1179">
      <pivotArea collapsedLevelsAreSubtotals="1" fieldPosition="0">
        <references count="3">
          <reference field="4294967294" count="1" selected="0">
            <x v="3"/>
          </reference>
          <reference field="0" count="6">
            <x v="0"/>
            <x v="2"/>
            <x v="8"/>
            <x v="10"/>
            <x v="12"/>
            <x v="14"/>
          </reference>
          <reference field="3" count="1" selected="0">
            <x v="6"/>
          </reference>
        </references>
      </pivotArea>
    </format>
    <format dxfId="1178">
      <pivotArea collapsedLevelsAreSubtotals="1" fieldPosition="0">
        <references count="2">
          <reference field="4294967294" count="1" selected="0">
            <x v="3"/>
          </reference>
          <reference field="3" count="1">
            <x v="8"/>
          </reference>
        </references>
      </pivotArea>
    </format>
    <format dxfId="1177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3" count="1" selected="0">
            <x v="8"/>
          </reference>
        </references>
      </pivotArea>
    </format>
    <format dxfId="1176">
      <pivotArea collapsedLevelsAreSubtotals="1" fieldPosition="0">
        <references count="2">
          <reference field="0" count="2">
            <x v="23"/>
            <x v="31"/>
          </reference>
          <reference field="3" count="1" selected="0">
            <x v="0"/>
          </reference>
        </references>
      </pivotArea>
    </format>
    <format dxfId="1175">
      <pivotArea collapsedLevelsAreSubtotals="1" fieldPosition="0">
        <references count="1">
          <reference field="3" count="1">
            <x v="1"/>
          </reference>
        </references>
      </pivotArea>
    </format>
    <format dxfId="1174">
      <pivotArea collapsedLevelsAreSubtotals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1173">
      <pivotArea collapsedLevelsAreSubtotals="1" fieldPosition="0">
        <references count="1">
          <reference field="3" count="1">
            <x v="2"/>
          </reference>
        </references>
      </pivotArea>
    </format>
    <format dxfId="1172">
      <pivotArea collapsedLevelsAreSubtotals="1" fieldPosition="0">
        <references count="2"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1171">
      <pivotArea collapsedLevelsAreSubtotals="1" fieldPosition="0">
        <references count="1">
          <reference field="3" count="1">
            <x v="3"/>
          </reference>
        </references>
      </pivotArea>
    </format>
    <format dxfId="1170">
      <pivotArea collapsedLevelsAreSubtotals="1" fieldPosition="0">
        <references count="2">
          <reference field="0" count="6">
            <x v="6"/>
            <x v="9"/>
            <x v="16"/>
            <x v="18"/>
            <x v="19"/>
            <x v="27"/>
          </reference>
          <reference field="3" count="1" selected="0">
            <x v="3"/>
          </reference>
        </references>
      </pivotArea>
    </format>
    <format dxfId="1169">
      <pivotArea collapsedLevelsAreSubtotals="1" fieldPosition="0">
        <references count="1">
          <reference field="3" count="1">
            <x v="4"/>
          </reference>
        </references>
      </pivotArea>
    </format>
    <format dxfId="1168">
      <pivotArea collapsedLevelsAreSubtotals="1" fieldPosition="0">
        <references count="2">
          <reference field="0" count="2">
            <x v="4"/>
            <x v="21"/>
          </reference>
          <reference field="3" count="1" selected="0">
            <x v="4"/>
          </reference>
        </references>
      </pivotArea>
    </format>
    <format dxfId="1167">
      <pivotArea collapsedLevelsAreSubtotals="1" fieldPosition="0">
        <references count="1">
          <reference field="3" count="1">
            <x v="5"/>
          </reference>
        </references>
      </pivotArea>
    </format>
    <format dxfId="1166">
      <pivotArea collapsedLevelsAreSubtotals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165">
      <pivotArea collapsedLevelsAreSubtotals="1" fieldPosition="0">
        <references count="1">
          <reference field="3" count="1">
            <x v="6"/>
          </reference>
        </references>
      </pivotArea>
    </format>
    <format dxfId="1164">
      <pivotArea collapsedLevelsAreSubtotals="1" fieldPosition="0">
        <references count="2">
          <reference field="0" count="6">
            <x v="0"/>
            <x v="2"/>
            <x v="8"/>
            <x v="10"/>
            <x v="12"/>
            <x v="14"/>
          </reference>
          <reference field="3" count="1" selected="0">
            <x v="6"/>
          </reference>
        </references>
      </pivotArea>
    </format>
    <format dxfId="1163">
      <pivotArea collapsedLevelsAreSubtotals="1" fieldPosition="0">
        <references count="1">
          <reference field="3" count="1">
            <x v="7"/>
          </reference>
        </references>
      </pivotArea>
    </format>
    <format dxfId="1162">
      <pivotArea collapsedLevelsAreSubtotals="1" fieldPosition="0">
        <references count="2">
          <reference field="0" count="2">
            <x v="28"/>
            <x v="30"/>
          </reference>
          <reference field="3" count="1" selected="0">
            <x v="7"/>
          </reference>
        </references>
      </pivotArea>
    </format>
    <format dxfId="1161">
      <pivotArea collapsedLevelsAreSubtotals="1" fieldPosition="0">
        <references count="1">
          <reference field="3" count="1">
            <x v="8"/>
          </reference>
        </references>
      </pivotArea>
    </format>
    <format dxfId="1160">
      <pivotArea collapsedLevelsAreSubtotals="1" fieldPosition="0">
        <references count="2">
          <reference field="0" count="2">
            <x v="24"/>
            <x v="29"/>
          </reference>
          <reference field="3" count="1" selected="0">
            <x v="8"/>
          </reference>
        </references>
      </pivotArea>
    </format>
    <format dxfId="1159">
      <pivotArea dataOnly="0" labelOnly="1" fieldPosition="0">
        <references count="1">
          <reference field="3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158">
      <pivotArea dataOnly="0" labelOnly="1" fieldPosition="0">
        <references count="2">
          <reference field="0" count="3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</reference>
          <reference field="3" count="1" selected="0">
            <x v="0"/>
          </reference>
        </references>
      </pivotArea>
    </format>
    <format dxfId="1157">
      <pivotArea collapsedLevelsAreSubtotals="1" fieldPosition="0">
        <references count="3">
          <reference field="4294967294" count="1" selected="0">
            <x v="3"/>
          </reference>
          <reference field="0" count="1">
            <x v="31"/>
          </reference>
          <reference field="3" count="1" selected="0">
            <x v="0"/>
          </reference>
        </references>
      </pivotArea>
    </format>
    <format dxfId="115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55">
      <pivotArea field="16" type="button" dataOnly="0" labelOnly="1" outline="0" axis="axisPage" fieldPosition="0"/>
    </format>
    <format dxfId="1154">
      <pivotArea field="16" type="button" dataOnly="0" labelOnly="1" outline="0" axis="axisPage" fieldPosition="0"/>
    </format>
    <format dxfId="1153">
      <pivotArea field="16" type="button" dataOnly="0" labelOnly="1" outline="0" axis="axisPage" fieldPosition="0"/>
    </format>
    <format dxfId="1152">
      <pivotArea field="16" type="button" dataOnly="0" labelOnly="1" outline="0" axis="axisPage" fieldPosition="0"/>
    </format>
    <format dxfId="1151">
      <pivotArea type="all" dataOnly="0" outline="0" fieldPosition="0"/>
    </format>
    <format dxfId="1150">
      <pivotArea outline="0" collapsedLevelsAreSubtotals="1" fieldPosition="0"/>
    </format>
    <format dxfId="1149">
      <pivotArea dataOnly="0" labelOnly="1" fieldPosition="0">
        <references count="1">
          <reference field="3" count="7">
            <x v="0"/>
            <x v="1"/>
            <x v="2"/>
            <x v="3"/>
            <x v="5"/>
            <x v="6"/>
            <x v="7"/>
          </reference>
        </references>
      </pivotArea>
    </format>
    <format dxfId="1148">
      <pivotArea dataOnly="0" labelOnly="1" fieldPosition="0">
        <references count="2">
          <reference field="0" count="4">
            <x v="23"/>
            <x v="31"/>
            <x v="32"/>
            <x v="37"/>
          </reference>
          <reference field="3" count="1" selected="0">
            <x v="0"/>
          </reference>
        </references>
      </pivotArea>
    </format>
    <format dxfId="1147">
      <pivotArea dataOnly="0" labelOnly="1" fieldPosition="0">
        <references count="2">
          <reference field="0" count="2">
            <x v="15"/>
            <x v="38"/>
          </reference>
          <reference field="3" count="1" selected="0">
            <x v="1"/>
          </reference>
        </references>
      </pivotArea>
    </format>
    <format dxfId="1146">
      <pivotArea dataOnly="0" labelOnly="1" fieldPosition="0">
        <references count="2">
          <reference field="0" count="3">
            <x v="13"/>
            <x v="25"/>
            <x v="35"/>
          </reference>
          <reference field="3" count="1" selected="0">
            <x v="2"/>
          </reference>
        </references>
      </pivotArea>
    </format>
    <format dxfId="1145">
      <pivotArea dataOnly="0" labelOnly="1" fieldPosition="0">
        <references count="2">
          <reference field="0" count="6">
            <x v="6"/>
            <x v="16"/>
            <x v="27"/>
            <x v="36"/>
            <x v="39"/>
            <x v="40"/>
          </reference>
          <reference field="3" count="1" selected="0">
            <x v="3"/>
          </reference>
        </references>
      </pivotArea>
    </format>
    <format dxfId="1144">
      <pivotArea dataOnly="0" labelOnly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143">
      <pivotArea dataOnly="0" labelOnly="1" fieldPosition="0">
        <references count="2">
          <reference field="0" count="2">
            <x v="0"/>
            <x v="10"/>
          </reference>
          <reference field="3" count="1" selected="0">
            <x v="6"/>
          </reference>
        </references>
      </pivotArea>
    </format>
    <format dxfId="1142">
      <pivotArea dataOnly="0" labelOnly="1" fieldPosition="0">
        <references count="2">
          <reference field="0" count="1">
            <x v="12"/>
          </reference>
          <reference field="3" count="1" selected="0">
            <x v="7"/>
          </reference>
        </references>
      </pivotArea>
    </format>
    <format dxfId="114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40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3" count="1" selected="0">
            <x v="6"/>
          </reference>
        </references>
      </pivotArea>
    </format>
    <format dxfId="1139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3" count="1" selected="0">
            <x v="6"/>
          </reference>
        </references>
      </pivotArea>
    </format>
    <format dxfId="1138">
      <pivotArea collapsedLevelsAreSubtotals="1" fieldPosition="0">
        <references count="3">
          <reference field="4294967294" count="1" selected="0">
            <x v="1"/>
          </reference>
          <reference field="0" count="1">
            <x v="40"/>
          </reference>
          <reference field="3" count="1" selected="0">
            <x v="3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przestawna4" cacheId="39" applyNumberFormats="0" applyBorderFormats="0" applyFontFormats="0" applyPatternFormats="0" applyAlignmentFormats="0" applyWidthHeightFormats="1" dataCaption="Wartości" updatedVersion="4" minRefreshableVersion="3" rowGrandTotals="0" colGrandTotals="0" itemPrintTitles="1" createdVersion="4" indent="0" showHeaders="0" outline="1" outlineData="1" multipleFieldFilters="0">
  <location ref="S3:W20" firstHeaderRow="0" firstDataRow="1" firstDataCol="1" rowPageCount="1" colPageCount="1"/>
  <pivotFields count="20">
    <pivotField axis="axisRow" showAll="0" sortType="descending">
      <items count="53">
        <item x="0"/>
        <item x="1"/>
        <item x="3"/>
        <item x="5"/>
        <item m="1" x="35"/>
        <item m="1" x="39"/>
        <item x="11"/>
        <item m="1" x="29"/>
        <item x="13"/>
        <item m="1" x="33"/>
        <item m="1" x="37"/>
        <item m="1" x="31"/>
        <item x="15"/>
        <item m="1" x="30"/>
        <item x="16"/>
        <item m="1" x="40"/>
        <item m="1" x="42"/>
        <item m="1" x="43"/>
        <item m="1" x="49"/>
        <item m="1" x="45"/>
        <item m="1" x="34"/>
        <item m="1" x="28"/>
        <item x="24"/>
        <item m="1" x="38"/>
        <item m="1" x="41"/>
        <item x="26"/>
        <item x="27"/>
        <item x="14"/>
        <item x="18"/>
        <item m="1" x="48"/>
        <item x="21"/>
        <item m="1" x="50"/>
        <item m="1" x="44"/>
        <item x="2"/>
        <item m="1" x="32"/>
        <item x="6"/>
        <item x="4"/>
        <item m="1" x="36"/>
        <item m="1" x="46"/>
        <item x="20"/>
        <item m="1" x="47"/>
        <item m="1" x="51"/>
        <item x="23"/>
        <item x="25"/>
        <item x="12"/>
        <item x="7"/>
        <item x="8"/>
        <item x="9"/>
        <item x="10"/>
        <item x="17"/>
        <item x="19"/>
        <item x="22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10">
        <item m="1" x="9"/>
        <item m="1" x="8"/>
        <item x="4"/>
        <item x="3"/>
        <item x="5"/>
        <item x="1"/>
        <item x="0"/>
        <item x="2"/>
        <item x="6"/>
        <item x="7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29">
        <item h="1" x="0"/>
        <item m="1" x="26"/>
        <item h="1" x="10"/>
        <item m="1" x="15"/>
        <item m="1" x="24"/>
        <item h="1" x="6"/>
        <item m="1" x="16"/>
        <item h="1" x="1"/>
        <item h="1" x="5"/>
        <item x="2"/>
        <item m="1" x="20"/>
        <item x="9"/>
        <item x="13"/>
        <item x="4"/>
        <item x="12"/>
        <item m="1" x="18"/>
        <item m="1" x="27"/>
        <item m="1" x="21"/>
        <item m="1" x="22"/>
        <item m="1" x="23"/>
        <item m="1" x="17"/>
        <item x="14"/>
        <item m="1" x="25"/>
        <item m="1" x="19"/>
        <item x="3"/>
        <item x="7"/>
        <item x="8"/>
        <item x="11"/>
        <item t="default"/>
      </items>
    </pivotField>
  </pivotFields>
  <rowFields count="2">
    <field x="3"/>
    <field x="0"/>
  </rowFields>
  <rowItems count="17">
    <i>
      <x v="3"/>
    </i>
    <i r="1">
      <x v="39"/>
    </i>
    <i r="1">
      <x v="49"/>
    </i>
    <i r="1">
      <x v="43"/>
    </i>
    <i r="1">
      <x v="42"/>
    </i>
    <i>
      <x v="4"/>
    </i>
    <i r="1">
      <x v="6"/>
    </i>
    <i r="1">
      <x v="27"/>
    </i>
    <i>
      <x v="5"/>
    </i>
    <i r="1">
      <x v="33"/>
    </i>
    <i>
      <x v="6"/>
    </i>
    <i r="1">
      <x v="8"/>
    </i>
    <i r="1">
      <x v="3"/>
    </i>
    <i>
      <x v="7"/>
    </i>
    <i r="1">
      <x v="12"/>
    </i>
    <i r="1">
      <x v="2"/>
    </i>
    <i r="1">
      <x v="3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9" hier="-1"/>
  </pageFields>
  <dataFields count="4">
    <dataField name="bieg 1" fld="7" baseField="3" baseItem="0"/>
    <dataField name="bieg 2" fld="11" baseField="3" baseItem="0"/>
    <dataField name="bieg 3" fld="15" baseField="3" baseItem="0"/>
    <dataField name="Suma " fld="19" baseField="3" baseItem="0"/>
  </dataFields>
  <formats count="47">
    <format dxfId="1244">
      <pivotArea dataOnly="0" labelOnly="1" fieldPosition="0">
        <references count="1">
          <reference field="3" count="0"/>
        </references>
      </pivotArea>
    </format>
    <format dxfId="1243">
      <pivotArea dataOnly="0" labelOnly="1" fieldPosition="0">
        <references count="2">
          <reference field="0" count="0"/>
          <reference field="3" count="1" selected="0">
            <x v="0"/>
          </reference>
        </references>
      </pivotArea>
    </format>
    <format dxfId="1242">
      <pivotArea collapsedLevelsAreSubtotals="1" fieldPosition="0">
        <references count="2">
          <reference field="0" count="1">
            <x v="23"/>
          </reference>
          <reference field="3" count="1" selected="0">
            <x v="0"/>
          </reference>
        </references>
      </pivotArea>
    </format>
    <format dxfId="1241">
      <pivotArea collapsedLevelsAreSubtotals="1" fieldPosition="0">
        <references count="1">
          <reference field="3" count="1">
            <x v="1"/>
          </reference>
        </references>
      </pivotArea>
    </format>
    <format dxfId="1240">
      <pivotArea collapsedLevelsAreSubtotals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1239">
      <pivotArea collapsedLevelsAreSubtotals="1" fieldPosition="0">
        <references count="1">
          <reference field="3" count="1">
            <x v="2"/>
          </reference>
        </references>
      </pivotArea>
    </format>
    <format dxfId="1238">
      <pivotArea collapsedLevelsAreSubtotals="1" fieldPosition="0">
        <references count="2"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1237">
      <pivotArea collapsedLevelsAreSubtotals="1" fieldPosition="0">
        <references count="1">
          <reference field="3" count="1">
            <x v="3"/>
          </reference>
        </references>
      </pivotArea>
    </format>
    <format dxfId="1236">
      <pivotArea collapsedLevelsAreSubtotals="1" fieldPosition="0">
        <references count="2">
          <reference field="0" count="4">
            <x v="6"/>
            <x v="9"/>
            <x v="16"/>
            <x v="19"/>
          </reference>
          <reference field="3" count="1" selected="0">
            <x v="3"/>
          </reference>
        </references>
      </pivotArea>
    </format>
    <format dxfId="1235">
      <pivotArea collapsedLevelsAreSubtotals="1" fieldPosition="0">
        <references count="1">
          <reference field="3" count="1">
            <x v="4"/>
          </reference>
        </references>
      </pivotArea>
    </format>
    <format dxfId="1234">
      <pivotArea collapsedLevelsAreSubtotals="1" fieldPosition="0">
        <references count="2">
          <reference field="0" count="1">
            <x v="4"/>
          </reference>
          <reference field="3" count="1" selected="0">
            <x v="4"/>
          </reference>
        </references>
      </pivotArea>
    </format>
    <format dxfId="1233">
      <pivotArea collapsedLevelsAreSubtotals="1" fieldPosition="0">
        <references count="1">
          <reference field="3" count="1">
            <x v="5"/>
          </reference>
        </references>
      </pivotArea>
    </format>
    <format dxfId="1232">
      <pivotArea collapsedLevelsAreSubtotals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231">
      <pivotArea collapsedLevelsAreSubtotals="1" fieldPosition="0">
        <references count="1">
          <reference field="3" count="1">
            <x v="6"/>
          </reference>
        </references>
      </pivotArea>
    </format>
    <format dxfId="1230">
      <pivotArea collapsedLevelsAreSubtotals="1" fieldPosition="0">
        <references count="2">
          <reference field="0" count="3">
            <x v="8"/>
            <x v="10"/>
            <x v="12"/>
          </reference>
          <reference field="3" count="1" selected="0">
            <x v="6"/>
          </reference>
        </references>
      </pivotArea>
    </format>
    <format dxfId="1229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3" count="1" selected="0">
            <x v="0"/>
          </reference>
        </references>
      </pivotArea>
    </format>
    <format dxfId="1228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1227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3" count="1" selected="0">
            <x v="1"/>
          </reference>
        </references>
      </pivotArea>
    </format>
    <format dxfId="1226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1225">
      <pivotArea collapsedLevelsAreSubtotals="1" fieldPosition="0">
        <references count="3">
          <reference field="4294967294" count="1" selected="0">
            <x v="3"/>
          </reference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1224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1223">
      <pivotArea collapsedLevelsAreSubtotals="1" fieldPosition="0">
        <references count="3">
          <reference field="4294967294" count="1" selected="0">
            <x v="3"/>
          </reference>
          <reference field="0" count="4">
            <x v="6"/>
            <x v="9"/>
            <x v="16"/>
            <x v="19"/>
          </reference>
          <reference field="3" count="1" selected="0">
            <x v="3"/>
          </reference>
        </references>
      </pivotArea>
    </format>
    <format dxfId="1222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1221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3" count="1" selected="0">
            <x v="4"/>
          </reference>
        </references>
      </pivotArea>
    </format>
    <format dxfId="1220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1219">
      <pivotArea collapsedLevelsAreSubtotals="1" fieldPosition="0">
        <references count="3">
          <reference field="4294967294" count="1" selected="0">
            <x v="3"/>
          </reference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218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1217">
      <pivotArea collapsedLevelsAreSubtotals="1" fieldPosition="0">
        <references count="3">
          <reference field="4294967294" count="1" selected="0">
            <x v="3"/>
          </reference>
          <reference field="0" count="3">
            <x v="8"/>
            <x v="10"/>
            <x v="12"/>
          </reference>
          <reference field="3" count="1" selected="0">
            <x v="6"/>
          </reference>
        </references>
      </pivotArea>
    </format>
    <format dxfId="1216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3" count="1" selected="0">
            <x v="8"/>
          </reference>
        </references>
      </pivotArea>
    </format>
    <format dxfId="121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214">
      <pivotArea dataOnly="0" labelOnly="1" fieldPosition="0">
        <references count="1">
          <reference field="3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1213">
      <pivotArea dataOnly="0" labelOnly="1" fieldPosition="0">
        <references count="2">
          <reference field="0" count="24"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31"/>
          </reference>
          <reference field="3" count="1" selected="0">
            <x v="0"/>
          </reference>
        </references>
      </pivotArea>
    </format>
    <format dxfId="1212">
      <pivotArea field="19" type="button" dataOnly="0" labelOnly="1" outline="0" axis="axisPage" fieldPosition="0"/>
    </format>
    <format dxfId="1211">
      <pivotArea field="19" type="button" dataOnly="0" labelOnly="1" outline="0" axis="axisPage" fieldPosition="0"/>
    </format>
    <format dxfId="1210">
      <pivotArea field="19" type="button" dataOnly="0" labelOnly="1" outline="0" axis="axisPage" fieldPosition="0"/>
    </format>
    <format dxfId="1209">
      <pivotArea type="all" dataOnly="0" outline="0" fieldPosition="0"/>
    </format>
    <format dxfId="1208">
      <pivotArea outline="0" collapsedLevelsAreSubtotals="1" fieldPosition="0"/>
    </format>
    <format dxfId="1207">
      <pivotArea dataOnly="0" labelOnly="1" fieldPosition="0">
        <references count="1">
          <reference field="3" count="7">
            <x v="0"/>
            <x v="1"/>
            <x v="2"/>
            <x v="3"/>
            <x v="5"/>
            <x v="6"/>
            <x v="7"/>
          </reference>
        </references>
      </pivotArea>
    </format>
    <format dxfId="1206">
      <pivotArea dataOnly="0" labelOnly="1" fieldPosition="0">
        <references count="2">
          <reference field="0" count="3">
            <x v="23"/>
            <x v="32"/>
            <x v="37"/>
          </reference>
          <reference field="3" count="1" selected="0">
            <x v="0"/>
          </reference>
        </references>
      </pivotArea>
    </format>
    <format dxfId="1205">
      <pivotArea dataOnly="0" labelOnly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1204">
      <pivotArea dataOnly="0" labelOnly="1" fieldPosition="0">
        <references count="2">
          <reference field="0" count="2">
            <x v="13"/>
            <x v="25"/>
          </reference>
          <reference field="3" count="1" selected="0">
            <x v="2"/>
          </reference>
        </references>
      </pivotArea>
    </format>
    <format dxfId="1203">
      <pivotArea dataOnly="0" labelOnly="1" fieldPosition="0">
        <references count="2">
          <reference field="0" count="5">
            <x v="6"/>
            <x v="16"/>
            <x v="27"/>
            <x v="36"/>
            <x v="40"/>
          </reference>
          <reference field="3" count="1" selected="0">
            <x v="3"/>
          </reference>
        </references>
      </pivotArea>
    </format>
    <format dxfId="1202">
      <pivotArea dataOnly="0" labelOnly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1201">
      <pivotArea dataOnly="0" labelOnly="1" fieldPosition="0">
        <references count="2">
          <reference field="0" count="1">
            <x v="10"/>
          </reference>
          <reference field="3" count="1" selected="0">
            <x v="6"/>
          </reference>
        </references>
      </pivotArea>
    </format>
    <format dxfId="1200">
      <pivotArea dataOnly="0" labelOnly="1" fieldPosition="0">
        <references count="2">
          <reference field="0" count="1">
            <x v="12"/>
          </reference>
          <reference field="3" count="1" selected="0">
            <x v="7"/>
          </reference>
        </references>
      </pivotArea>
    </format>
    <format dxfId="119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98">
      <pivotArea collapsedLevelsAreSubtotals="1" fieldPosition="0">
        <references count="3">
          <reference field="4294967294" count="1" selected="0">
            <x v="3"/>
          </reference>
          <reference field="0" count="1">
            <x v="40"/>
          </reference>
          <reference field="3" count="1" selected="0">
            <x v="3"/>
          </reference>
        </references>
      </pivotArea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przestawna4" cacheId="0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outline="1" outlineData="1" multipleFieldFilters="0">
  <location ref="A3:G25" firstHeaderRow="0" firstDataRow="1" firstDataCol="1" rowPageCount="1" colPageCount="1"/>
  <pivotFields count="34">
    <pivotField axis="axisRow" showAll="0">
      <items count="23">
        <item x="18"/>
        <item x="0"/>
        <item x="4"/>
        <item x="14"/>
        <item x="6"/>
        <item x="15"/>
        <item x="13"/>
        <item x="12"/>
        <item x="19"/>
        <item x="2"/>
        <item x="1"/>
        <item x="9"/>
        <item x="3"/>
        <item x="5"/>
        <item x="11"/>
        <item x="16"/>
        <item x="10"/>
        <item x="17"/>
        <item x="20"/>
        <item x="7"/>
        <item x="8"/>
        <item x="2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/>
    <pivotField showAll="0"/>
    <pivotField dataField="1" showAll="0"/>
    <pivotField showAll="0"/>
    <pivotField showAll="0" defaultSubtotal="0"/>
    <pivotField showAll="0"/>
    <pivotField multipleItemSelectionAllowed="1" showAll="0" includeNewItemsInFilter="1">
      <items count="18">
        <item h="1"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Page" dataField="1" showAll="0">
      <items count="2">
        <item x="0"/>
        <item t="default"/>
      </items>
    </pivotField>
    <pivotField showAll="0" defaultSubtota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2" hier="-1"/>
  </pageFields>
  <dataFields count="6">
    <dataField name="bieg 1" fld="4" baseField="0" baseItem="0"/>
    <dataField name="bieg 2" fld="9" baseField="0" baseItem="0"/>
    <dataField name="bieg 3" fld="15" baseField="0" baseItem="0"/>
    <dataField name="bieg 4" fld="20" baseField="0" baseItem="0"/>
    <dataField name="bieg 5" fld="26" baseField="0" baseItem="0"/>
    <dataField name="Generalka" fld="32" baseField="0" baseItem="0"/>
  </dataFields>
  <formats count="12">
    <format dxfId="1009">
      <pivotArea field="30" type="button" dataOnly="0" labelOnly="1" outline="0"/>
    </format>
    <format dxfId="1008">
      <pivotArea field="30" type="button" dataOnly="0" labelOnly="1" outline="0"/>
    </format>
    <format dxfId="1007">
      <pivotArea field="30" type="button" dataOnly="0" labelOnly="1" outline="0"/>
    </format>
    <format dxfId="1006">
      <pivotArea dataOnly="0" fieldPosition="0">
        <references count="1">
          <reference field="0" count="0"/>
        </references>
      </pivotArea>
    </format>
    <format dxfId="1005">
      <pivotArea outline="0" collapsedLevelsAreSubtotals="1" fieldPosition="0"/>
    </format>
    <format dxfId="1004">
      <pivotArea dataOnly="0" labelOnly="1" outline="0" fieldPosition="0">
        <references count="1">
          <reference field="32" count="0"/>
        </references>
      </pivotArea>
    </format>
    <format dxfId="100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0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01">
      <pivotArea field="32" type="button" dataOnly="0" labelOnly="1" outline="0" axis="axisPage" fieldPosition="0"/>
    </format>
    <format dxfId="1000">
      <pivotArea field="32" type="button" dataOnly="0" labelOnly="1" outline="0" axis="axisPage" fieldPosition="0"/>
    </format>
    <format dxfId="999">
      <pivotArea field="32" type="button" dataOnly="0" labelOnly="1" outline="0" axis="axisPage" fieldPosition="0"/>
    </format>
    <format dxfId="99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przestawna6" cacheId="23" applyNumberFormats="0" applyBorderFormats="0" applyFontFormats="0" applyPatternFormats="0" applyAlignmentFormats="0" applyWidthHeightFormats="1" dataCaption="Wartości" updatedVersion="4" minRefreshableVersion="3" showDataTips="0" rowGrandTotals="0" colGrandTotals="0" itemPrintTitles="1" createdVersion="4" indent="0" showHeaders="0" outline="1" outlineData="1" multipleFieldFilters="0">
  <location ref="J3:N11" firstHeaderRow="0" firstDataRow="1" firstDataCol="1" rowPageCount="1" colPageCount="1"/>
  <pivotFields count="19">
    <pivotField axis="axisRow" showAll="0" sortType="descending">
      <items count="13">
        <item x="4"/>
        <item x="2"/>
        <item x="1"/>
        <item m="1" x="8"/>
        <item x="0"/>
        <item x="3"/>
        <item m="1" x="10"/>
        <item x="6"/>
        <item x="5"/>
        <item m="1" x="11"/>
        <item m="1" x="7"/>
        <item m="1" x="9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8">
        <item m="1" x="6"/>
        <item x="3"/>
        <item m="1" x="7"/>
        <item m="1" x="5"/>
        <item x="2"/>
        <item x="0"/>
        <item x="1"/>
        <item x="4"/>
      </items>
    </pivotField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15">
        <item h="1" x="4"/>
        <item m="1" x="13"/>
        <item m="1" x="6"/>
        <item m="1" x="12"/>
        <item h="1" x="3"/>
        <item x="2"/>
        <item m="1" x="11"/>
        <item x="0"/>
        <item m="1" x="8"/>
        <item m="1" x="5"/>
        <item m="1" x="10"/>
        <item m="1" x="9"/>
        <item m="1" x="7"/>
        <item x="1"/>
        <item t="default"/>
      </items>
    </pivotField>
    <pivotField showAll="0"/>
  </pivotFields>
  <rowFields count="2">
    <field x="3"/>
    <field x="0"/>
  </rowFields>
  <rowItems count="8">
    <i>
      <x v="4"/>
    </i>
    <i r="1">
      <x/>
    </i>
    <i>
      <x v="5"/>
    </i>
    <i r="1">
      <x v="2"/>
    </i>
    <i r="1">
      <x v="5"/>
    </i>
    <i r="1">
      <x v="4"/>
    </i>
    <i>
      <x v="6"/>
    </i>
    <i r="1">
      <x v="1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7" hier="-1"/>
  </pageFields>
  <dataFields count="4">
    <dataField name="Bieg 1" fld="5" baseField="3" baseItem="0"/>
    <dataField name="Bieg 2" fld="9" baseField="3" baseItem="0"/>
    <dataField name="Bieg 3" fld="13" baseField="3" baseItem="0"/>
    <dataField name="Suma" fld="17" baseField="3" baseItem="0"/>
  </dataFields>
  <formats count="41">
    <format dxfId="923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3" count="1" selected="0">
            <x v="3"/>
          </reference>
        </references>
      </pivotArea>
    </format>
    <format dxfId="922">
      <pivotArea collapsedLevelsAreSubtotals="1" fieldPosition="0">
        <references count="3">
          <reference field="4294967294" count="1" selected="0">
            <x v="3"/>
          </reference>
          <reference field="0" count="4"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921">
      <pivotArea outline="0" collapsedLevelsAreSubtotals="1" fieldPosition="0"/>
    </format>
    <format dxfId="920">
      <pivotArea dataOnly="0" labelOnly="1" fieldPosition="0">
        <references count="1">
          <reference field="3" count="4">
            <x v="3"/>
            <x v="4"/>
            <x v="5"/>
            <x v="6"/>
          </reference>
        </references>
      </pivotArea>
    </format>
    <format dxfId="919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918">
      <pivotArea field="17" type="button" dataOnly="0" labelOnly="1" outline="0" axis="axisPage" fieldPosition="0"/>
    </format>
    <format dxfId="917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916">
      <pivotArea collapsedLevelsAreSubtotals="1" fieldPosition="0">
        <references count="3">
          <reference field="4294967294" count="1" selected="0">
            <x v="3"/>
          </reference>
          <reference field="0" count="1">
            <x v="8"/>
          </reference>
          <reference field="3" count="1" selected="0">
            <x v="1"/>
          </reference>
        </references>
      </pivotArea>
    </format>
    <format dxfId="915">
      <pivotArea field="17" type="button" dataOnly="0" labelOnly="1" outline="0" axis="axisPage" fieldPosition="0"/>
    </format>
    <format dxfId="914">
      <pivotArea field="17" type="button" dataOnly="0" labelOnly="1" outline="0" axis="axisPage" fieldPosition="0"/>
    </format>
    <format dxfId="913">
      <pivotArea field="17" type="button" dataOnly="0" labelOnly="1" outline="0" axis="axisPage" fieldPosition="0"/>
    </format>
    <format dxfId="912">
      <pivotArea dataOnly="0" labelOnly="1" fieldPosition="0">
        <references count="1">
          <reference field="3" count="5">
            <x v="1"/>
            <x v="3"/>
            <x v="4"/>
            <x v="5"/>
            <x v="6"/>
          </reference>
        </references>
      </pivotArea>
    </format>
    <format dxfId="911">
      <pivotArea dataOnly="0" labelOnly="1" fieldPosition="0">
        <references count="2">
          <reference field="0" count="8">
            <x v="0"/>
            <x v="1"/>
            <x v="2"/>
            <x v="3"/>
            <x v="4"/>
            <x v="5"/>
            <x v="6"/>
            <x v="8"/>
          </reference>
          <reference field="3" count="1" selected="0">
            <x v="1"/>
          </reference>
        </references>
      </pivotArea>
    </format>
    <format dxfId="910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3" count="1" selected="0">
            <x v="0"/>
          </reference>
        </references>
      </pivotArea>
    </format>
    <format dxfId="909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908">
      <pivotArea collapsedLevelsAreSubtotals="1" fieldPosition="0">
        <references count="3">
          <reference field="4294967294" count="1" selected="0">
            <x v="3"/>
          </reference>
          <reference field="0" count="1">
            <x v="11"/>
          </reference>
          <reference field="3" count="1" selected="0">
            <x v="1"/>
          </reference>
        </references>
      </pivotArea>
    </format>
    <format dxfId="907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906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3" count="1" selected="0">
            <x v="4"/>
          </reference>
        </references>
      </pivotArea>
    </format>
    <format dxfId="905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904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3" count="1" selected="0">
            <x v="5"/>
          </reference>
        </references>
      </pivotArea>
    </format>
    <format dxfId="903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902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3" count="1" selected="0">
            <x v="6"/>
          </reference>
        </references>
      </pivotArea>
    </format>
    <format dxfId="90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90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99">
      <pivotArea outline="0" collapsedLevelsAreSubtotals="1" fieldPosition="0"/>
    </format>
    <format dxfId="898">
      <pivotArea dataOnly="0" labelOnly="1" fieldPosition="0">
        <references count="1">
          <reference field="3" count="4">
            <x v="0"/>
            <x v="4"/>
            <x v="5"/>
            <x v="6"/>
          </reference>
        </references>
      </pivotArea>
    </format>
    <format dxfId="897">
      <pivotArea dataOnly="0" labelOnly="1" fieldPosition="0">
        <references count="2">
          <reference field="0" count="5">
            <x v="0"/>
            <x v="1"/>
            <x v="2"/>
            <x v="5"/>
            <x v="10"/>
          </reference>
          <reference field="3" count="1" selected="0">
            <x v="0"/>
          </reference>
        </references>
      </pivotArea>
    </format>
    <format dxfId="896">
      <pivotArea dataOnly="0" labelOnly="1" fieldPosition="0">
        <references count="2">
          <reference field="0" count="4">
            <x v="0"/>
            <x v="2"/>
            <x v="5"/>
            <x v="10"/>
          </reference>
          <reference field="3" count="1" selected="0">
            <x v="0"/>
          </reference>
        </references>
      </pivotArea>
    </format>
    <format dxfId="895">
      <pivotArea outline="0" collapsedLevelsAreSubtotals="1" fieldPosition="0"/>
    </format>
    <format dxfId="894">
      <pivotArea dataOnly="0" labelOnly="1" fieldPosition="0">
        <references count="1">
          <reference field="3" count="0"/>
        </references>
      </pivotArea>
    </format>
    <format dxfId="893">
      <pivotArea dataOnly="0" labelOnly="1" fieldPosition="0">
        <references count="2">
          <reference field="0" count="1">
            <x v="8"/>
          </reference>
          <reference field="3" count="1" selected="0">
            <x v="1"/>
          </reference>
        </references>
      </pivotArea>
    </format>
    <format dxfId="892">
      <pivotArea dataOnly="0" labelOnly="1" fieldPosition="0">
        <references count="2">
          <reference field="0" count="1">
            <x v="0"/>
          </reference>
          <reference field="3" count="1" selected="0">
            <x v="4"/>
          </reference>
        </references>
      </pivotArea>
    </format>
    <format dxfId="891">
      <pivotArea dataOnly="0" labelOnly="1" fieldPosition="0">
        <references count="2">
          <reference field="0" count="3">
            <x v="2"/>
            <x v="4"/>
            <x v="5"/>
          </reference>
          <reference field="3" count="1" selected="0">
            <x v="5"/>
          </reference>
        </references>
      </pivotArea>
    </format>
    <format dxfId="890">
      <pivotArea dataOnly="0" labelOnly="1" fieldPosition="0">
        <references count="2">
          <reference field="0" count="1">
            <x v="1"/>
          </reference>
          <reference field="3" count="1" selected="0">
            <x v="6"/>
          </reference>
        </references>
      </pivotArea>
    </format>
    <format dxfId="889">
      <pivotArea dataOnly="0" labelOnly="1" fieldPosition="0">
        <references count="2">
          <reference field="0" count="1">
            <x v="7"/>
          </reference>
          <reference field="3" count="1" selected="0">
            <x v="7"/>
          </reference>
        </references>
      </pivotArea>
    </format>
    <format dxfId="888">
      <pivotArea dataOnly="0" labelOnly="1" fieldPosition="0">
        <references count="2">
          <reference field="0" count="1">
            <x v="0"/>
          </reference>
          <reference field="3" count="1" selected="0">
            <x v="4"/>
          </reference>
        </references>
      </pivotArea>
    </format>
    <format dxfId="887">
      <pivotArea dataOnly="0" labelOnly="1" fieldPosition="0">
        <references count="2">
          <reference field="0" count="3">
            <x v="2"/>
            <x v="4"/>
            <x v="5"/>
          </reference>
          <reference field="3" count="1" selected="0">
            <x v="5"/>
          </reference>
        </references>
      </pivotArea>
    </format>
    <format dxfId="886">
      <pivotArea dataOnly="0" labelOnly="1" fieldPosition="0">
        <references count="2">
          <reference field="0" count="1">
            <x v="1"/>
          </reference>
          <reference field="3" count="1" selected="0">
            <x v="6"/>
          </reference>
        </references>
      </pivotArea>
    </format>
    <format dxfId="858">
      <pivotArea outline="0" collapsedLevelsAreSubtotals="1" fieldPosition="0"/>
    </format>
    <format dxfId="857">
      <pivotArea dataOnly="0" labelOnly="1" fieldPosition="0">
        <references count="1">
          <reference field="3" count="4">
            <x v="1"/>
            <x v="4"/>
            <x v="5"/>
            <x v="6"/>
          </reference>
        </references>
      </pivotArea>
    </format>
    <format dxfId="856">
      <pivotArea dataOnly="0" labelOnly="1" fieldPosition="0">
        <references count="2">
          <reference field="0" count="6">
            <x v="0"/>
            <x v="1"/>
            <x v="2"/>
            <x v="4"/>
            <x v="5"/>
            <x v="8"/>
          </reference>
          <reference field="3" count="1" selected="0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przestawna5" cacheId="23" applyNumberFormats="0" applyBorderFormats="0" applyFontFormats="0" applyPatternFormats="0" applyAlignmentFormats="0" applyWidthHeightFormats="1" dataCaption="Wartości" updatedVersion="4" minRefreshableVersion="3" showDataTips="0" rowGrandTotals="0" colGrandTotals="0" itemPrintTitles="1" createdVersion="4" indent="0" showHeaders="0" outline="1" outlineData="1" multipleFieldFilters="0">
  <location ref="A3:H11" firstHeaderRow="0" firstDataRow="1" firstDataCol="1" rowPageCount="1" colPageCount="1"/>
  <pivotFields count="19">
    <pivotField axis="axisRow" showAll="0" sortType="descending">
      <items count="13">
        <item x="4"/>
        <item x="2"/>
        <item x="1"/>
        <item m="1" x="8"/>
        <item x="0"/>
        <item x="3"/>
        <item m="1" x="10"/>
        <item x="6"/>
        <item x="5"/>
        <item m="1" x="11"/>
        <item m="1" x="7"/>
        <item m="1" x="9"/>
        <item t="default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8">
        <item m="1" x="6"/>
        <item x="3"/>
        <item m="1" x="7"/>
        <item m="1" x="5"/>
        <item x="2"/>
        <item x="0"/>
        <item x="1"/>
        <item x="4"/>
      </items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dataField="1" showAll="0"/>
    <pivotField axis="axisPage" dataField="1" multipleItemSelectionAllowed="1" showAll="0" includeNewItemsInFilter="1">
      <items count="17">
        <item h="1" x="5"/>
        <item m="1" x="10"/>
        <item m="1" x="14"/>
        <item m="1" x="9"/>
        <item m="1" x="11"/>
        <item m="1" x="7"/>
        <item x="2"/>
        <item m="1" x="13"/>
        <item h="1" x="4"/>
        <item m="1" x="6"/>
        <item x="1"/>
        <item m="1" x="8"/>
        <item m="1" x="15"/>
        <item m="1" x="12"/>
        <item x="0"/>
        <item x="3"/>
        <item t="default"/>
      </items>
    </pivotField>
    <pivotField showAll="0"/>
    <pivotField showAll="0"/>
  </pivotFields>
  <rowFields count="2">
    <field x="3"/>
    <field x="0"/>
  </rowFields>
  <rowItems count="8">
    <i>
      <x v="4"/>
    </i>
    <i r="1">
      <x/>
    </i>
    <i>
      <x v="5"/>
    </i>
    <i r="1">
      <x v="2"/>
    </i>
    <i r="1">
      <x v="5"/>
    </i>
    <i r="1">
      <x v="4"/>
    </i>
    <i>
      <x v="6"/>
    </i>
    <i r="1">
      <x v="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16" hier="-1"/>
  </pageFields>
  <dataFields count="7">
    <dataField name="bieg 1" fld="4" baseField="3" baseItem="0"/>
    <dataField name="bieg 2" fld="7" baseField="3" baseItem="0"/>
    <dataField name="bieg 3" fld="8" baseField="3" baseItem="0"/>
    <dataField name="bieg 4" fld="11" baseField="3" baseItem="0"/>
    <dataField name="bieg 5" fld="12" baseField="3" baseItem="0"/>
    <dataField name="bieg 6" fld="15" baseField="3" baseItem="0"/>
    <dataField name="Suma " fld="16" baseField="3" baseItem="0"/>
  </dataFields>
  <formats count="52">
    <format dxfId="965">
      <pivotArea collapsedLevelsAreSubtotals="1" fieldPosition="0">
        <references count="3">
          <reference field="4294967294" count="1" selected="0">
            <x v="6"/>
          </reference>
          <reference field="0" count="1">
            <x v="0"/>
          </reference>
          <reference field="3" count="1" selected="0">
            <x v="3"/>
          </reference>
        </references>
      </pivotArea>
    </format>
    <format dxfId="964">
      <pivotArea collapsedLevelsAreSubtotals="1" fieldPosition="0">
        <references count="3">
          <reference field="4294967294" count="1" selected="0">
            <x v="6"/>
          </reference>
          <reference field="0" count="4"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963">
      <pivotArea outline="0" collapsedLevelsAreSubtotals="1" fieldPosition="0"/>
    </format>
    <format dxfId="962">
      <pivotArea dataOnly="0" labelOnly="1" fieldPosition="0">
        <references count="1">
          <reference field="3" count="4">
            <x v="3"/>
            <x v="4"/>
            <x v="5"/>
            <x v="6"/>
          </reference>
        </references>
      </pivotArea>
    </format>
    <format dxfId="961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960">
      <pivotArea field="16" type="button" dataOnly="0" labelOnly="1" outline="0" axis="axisPage" fieldPosition="0"/>
    </format>
    <format dxfId="959">
      <pivotArea field="16" type="button" dataOnly="0" labelOnly="1" outline="0" axis="axisPage" fieldPosition="0"/>
    </format>
    <format dxfId="958">
      <pivotArea collapsedLevelsAreSubtotals="1" fieldPosition="0">
        <references count="2">
          <reference field="0" count="1">
            <x v="0"/>
          </reference>
          <reference field="3" count="1" selected="0">
            <x v="3"/>
          </reference>
        </references>
      </pivotArea>
    </format>
    <format dxfId="957">
      <pivotArea collapsedLevelsAreSubtotals="1" fieldPosition="0">
        <references count="1">
          <reference field="3" count="1">
            <x v="4"/>
          </reference>
        </references>
      </pivotArea>
    </format>
    <format dxfId="956">
      <pivotArea collapsedLevelsAreSubtotals="1" fieldPosition="0">
        <references count="2">
          <reference field="0" count="4"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955">
      <pivotArea collapsedLevelsAreSubtotals="1" fieldPosition="0">
        <references count="1">
          <reference field="3" count="1">
            <x v="5"/>
          </reference>
        </references>
      </pivotArea>
    </format>
    <format dxfId="954">
      <pivotArea collapsedLevelsAreSubtotals="1" fieldPosition="0">
        <references count="2">
          <reference field="0" count="1">
            <x v="2"/>
          </reference>
          <reference field="3" count="1" selected="0">
            <x v="5"/>
          </reference>
        </references>
      </pivotArea>
    </format>
    <format dxfId="953">
      <pivotArea collapsedLevelsAreSubtotals="1" fieldPosition="0">
        <references count="1">
          <reference field="3" count="1">
            <x v="6"/>
          </reference>
        </references>
      </pivotArea>
    </format>
    <format dxfId="952">
      <pivotArea collapsedLevelsAreSubtotals="1" fieldPosition="0">
        <references count="2">
          <reference field="0" count="1">
            <x v="1"/>
          </reference>
          <reference field="3" count="1" selected="0">
            <x v="6"/>
          </reference>
        </references>
      </pivotArea>
    </format>
    <format dxfId="951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950">
      <pivotArea collapsedLevelsAreSubtotals="1" fieldPosition="0">
        <references count="3">
          <reference field="4294967294" count="1" selected="0">
            <x v="6"/>
          </reference>
          <reference field="0" count="1">
            <x v="8"/>
          </reference>
          <reference field="3" count="1" selected="0">
            <x v="1"/>
          </reference>
        </references>
      </pivotArea>
    </format>
    <format dxfId="949">
      <pivotArea field="16" type="button" dataOnly="0" labelOnly="1" outline="0" axis="axisPage" fieldPosition="0"/>
    </format>
    <format dxfId="948">
      <pivotArea field="16" type="button" dataOnly="0" labelOnly="1" outline="0" axis="axisPage" fieldPosition="0"/>
    </format>
    <format dxfId="947">
      <pivotArea field="16" type="button" dataOnly="0" labelOnly="1" outline="0" axis="axisPage" fieldPosition="0"/>
    </format>
    <format dxfId="946">
      <pivotArea dataOnly="0" labelOnly="1" fieldPosition="0">
        <references count="1">
          <reference field="3" count="5">
            <x v="1"/>
            <x v="3"/>
            <x v="4"/>
            <x v="5"/>
            <x v="6"/>
          </reference>
        </references>
      </pivotArea>
    </format>
    <format dxfId="945">
      <pivotArea dataOnly="0" labelOnly="1" fieldPosition="0">
        <references count="2">
          <reference field="0" count="8">
            <x v="0"/>
            <x v="1"/>
            <x v="2"/>
            <x v="3"/>
            <x v="4"/>
            <x v="5"/>
            <x v="6"/>
            <x v="8"/>
          </reference>
          <reference field="3" count="1" selected="0">
            <x v="1"/>
          </reference>
        </references>
      </pivotArea>
    </format>
    <format dxfId="944">
      <pivotArea collapsedLevelsAreSubtotals="1" fieldPosition="0">
        <references count="3">
          <reference field="4294967294" count="1" selected="0">
            <x v="6"/>
          </reference>
          <reference field="0" count="1">
            <x v="10"/>
          </reference>
          <reference field="3" count="1" selected="0">
            <x v="0"/>
          </reference>
        </references>
      </pivotArea>
    </format>
    <format dxfId="943">
      <pivotArea collapsedLevelsAreSubtotals="1" fieldPosition="0">
        <references count="2">
          <reference field="4294967294" count="1" selected="0">
            <x v="6"/>
          </reference>
          <reference field="3" count="1">
            <x v="1"/>
          </reference>
        </references>
      </pivotArea>
    </format>
    <format dxfId="942">
      <pivotArea collapsedLevelsAreSubtotals="1" fieldPosition="0">
        <references count="3">
          <reference field="4294967294" count="1" selected="0">
            <x v="6"/>
          </reference>
          <reference field="0" count="1">
            <x v="11"/>
          </reference>
          <reference field="3" count="1" selected="0">
            <x v="1"/>
          </reference>
        </references>
      </pivotArea>
    </format>
    <format dxfId="941">
      <pivotArea collapsedLevelsAreSubtotals="1" fieldPosition="0">
        <references count="2">
          <reference field="4294967294" count="1" selected="0">
            <x v="6"/>
          </reference>
          <reference field="3" count="1">
            <x v="4"/>
          </reference>
        </references>
      </pivotArea>
    </format>
    <format dxfId="940">
      <pivotArea collapsedLevelsAreSubtotals="1" fieldPosition="0">
        <references count="3">
          <reference field="4294967294" count="1" selected="0">
            <x v="6"/>
          </reference>
          <reference field="0" count="1">
            <x v="6"/>
          </reference>
          <reference field="3" count="1" selected="0">
            <x v="4"/>
          </reference>
        </references>
      </pivotArea>
    </format>
    <format dxfId="939">
      <pivotArea collapsedLevelsAreSubtotals="1" fieldPosition="0">
        <references count="2">
          <reference field="4294967294" count="1" selected="0">
            <x v="6"/>
          </reference>
          <reference field="3" count="1">
            <x v="5"/>
          </reference>
        </references>
      </pivotArea>
    </format>
    <format dxfId="938">
      <pivotArea collapsedLevelsAreSubtotals="1" fieldPosition="0">
        <references count="3">
          <reference field="4294967294" count="1" selected="0">
            <x v="6"/>
          </reference>
          <reference field="0" count="1">
            <x v="2"/>
          </reference>
          <reference field="3" count="1" selected="0">
            <x v="5"/>
          </reference>
        </references>
      </pivotArea>
    </format>
    <format dxfId="937">
      <pivotArea collapsedLevelsAreSubtotals="1" fieldPosition="0">
        <references count="2">
          <reference field="4294967294" count="1" selected="0">
            <x v="6"/>
          </reference>
          <reference field="3" count="1">
            <x v="6"/>
          </reference>
        </references>
      </pivotArea>
    </format>
    <format dxfId="936">
      <pivotArea collapsedLevelsAreSubtotals="1" fieldPosition="0">
        <references count="3">
          <reference field="4294967294" count="1" selected="0">
            <x v="6"/>
          </reference>
          <reference field="0" count="1">
            <x v="1"/>
          </reference>
          <reference field="3" count="1" selected="0">
            <x v="6"/>
          </reference>
        </references>
      </pivotArea>
    </format>
    <format dxfId="935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93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933">
      <pivotArea dataOnly="0" fieldPosition="0">
        <references count="2">
          <reference field="0" count="0" defaultSubtotal="1" sumSubtotal="1" countASubtotal="1" avgSubtotal="1" maxSubtotal="1" minSubtotal="1" productSubtotal="1" countSubtotal="1" stdDevSubtotal="1" stdDevPSubtotal="1" varSubtotal="1" varPSubtotal="1"/>
          <reference field="3" count="4">
            <x v="0"/>
            <x v="4"/>
            <x v="5"/>
            <x v="6"/>
          </reference>
        </references>
      </pivotArea>
    </format>
    <format dxfId="932">
      <pivotArea outline="0" collapsedLevelsAreSubtotals="1" fieldPosition="0"/>
    </format>
    <format dxfId="931">
      <pivotArea dataOnly="0" labelOnly="1" fieldPosition="0">
        <references count="1">
          <reference field="3" count="3">
            <x v="0"/>
            <x v="4"/>
            <x v="5"/>
          </reference>
        </references>
      </pivotArea>
    </format>
    <format dxfId="930">
      <pivotArea dataOnly="0" labelOnly="1" fieldPosition="0">
        <references count="2">
          <reference field="0" count="4">
            <x v="0"/>
            <x v="2"/>
            <x v="5"/>
            <x v="10"/>
          </reference>
          <reference field="3" count="1" selected="0">
            <x v="0"/>
          </reference>
        </references>
      </pivotArea>
    </format>
    <format dxfId="929">
      <pivotArea outline="0" collapsedLevelsAreSubtotals="1" fieldPosition="0"/>
    </format>
    <format dxfId="928">
      <pivotArea dataOnly="0" labelOnly="1" fieldPosition="0">
        <references count="1">
          <reference field="3" count="4">
            <x v="1"/>
            <x v="4"/>
            <x v="5"/>
            <x v="6"/>
          </reference>
        </references>
      </pivotArea>
    </format>
    <format dxfId="927">
      <pivotArea dataOnly="0" labelOnly="1" fieldPosition="0">
        <references count="2">
          <reference field="0" count="1">
            <x v="8"/>
          </reference>
          <reference field="3" count="1" selected="0">
            <x v="1"/>
          </reference>
        </references>
      </pivotArea>
    </format>
    <format dxfId="926">
      <pivotArea dataOnly="0" labelOnly="1" fieldPosition="0">
        <references count="2">
          <reference field="0" count="1">
            <x v="0"/>
          </reference>
          <reference field="3" count="1" selected="0">
            <x v="4"/>
          </reference>
        </references>
      </pivotArea>
    </format>
    <format dxfId="925">
      <pivotArea dataOnly="0" labelOnly="1" fieldPosition="0">
        <references count="2">
          <reference field="0" count="3">
            <x v="2"/>
            <x v="4"/>
            <x v="5"/>
          </reference>
          <reference field="3" count="1" selected="0">
            <x v="5"/>
          </reference>
        </references>
      </pivotArea>
    </format>
    <format dxfId="924">
      <pivotArea dataOnly="0" labelOnly="1" fieldPosition="0">
        <references count="2">
          <reference field="0" count="1">
            <x v="1"/>
          </reference>
          <reference field="3" count="1" selected="0">
            <x v="6"/>
          </reference>
        </references>
      </pivotArea>
    </format>
    <format dxfId="861">
      <pivotArea outline="0" collapsedLevelsAreSubtotals="1" fieldPosition="0"/>
    </format>
    <format dxfId="860">
      <pivotArea dataOnly="0" labelOnly="1" fieldPosition="0">
        <references count="1">
          <reference field="3" count="4">
            <x v="1"/>
            <x v="4"/>
            <x v="5"/>
            <x v="6"/>
          </reference>
        </references>
      </pivotArea>
    </format>
    <format dxfId="859">
      <pivotArea dataOnly="0" labelOnly="1" fieldPosition="0">
        <references count="2">
          <reference field="0" count="6">
            <x v="0"/>
            <x v="1"/>
            <x v="2"/>
            <x v="4"/>
            <x v="5"/>
            <x v="8"/>
          </reference>
          <reference field="3" count="1" selected="0">
            <x v="1"/>
          </reference>
        </references>
      </pivotArea>
    </format>
    <format dxfId="852">
      <pivotArea collapsedLevelsAreSubtotals="1" fieldPosition="0">
        <references count="2">
          <reference field="0" count="1">
            <x v="0"/>
          </reference>
          <reference field="3" count="1" selected="0">
            <x v="4"/>
          </reference>
        </references>
      </pivotArea>
    </format>
    <format dxfId="851">
      <pivotArea collapsedLevelsAreSubtotals="1" fieldPosition="0">
        <references count="1">
          <reference field="3" count="1">
            <x v="5"/>
          </reference>
        </references>
      </pivotArea>
    </format>
    <format dxfId="850">
      <pivotArea collapsedLevelsAreSubtotals="1" fieldPosition="0">
        <references count="2">
          <reference field="0" count="3">
            <x v="2"/>
            <x v="4"/>
            <x v="5"/>
          </reference>
          <reference field="3" count="1" selected="0">
            <x v="5"/>
          </reference>
        </references>
      </pivotArea>
    </format>
    <format dxfId="849">
      <pivotArea collapsedLevelsAreSubtotals="1" fieldPosition="0">
        <references count="1">
          <reference field="3" count="1">
            <x v="6"/>
          </reference>
        </references>
      </pivotArea>
    </format>
    <format dxfId="848">
      <pivotArea collapsedLevelsAreSubtotals="1" fieldPosition="0">
        <references count="2">
          <reference field="0" count="1">
            <x v="1"/>
          </reference>
          <reference field="3" count="1" selected="0">
            <x v="6"/>
          </reference>
        </references>
      </pivotArea>
    </format>
    <format dxfId="847">
      <pivotArea dataOnly="0" labelOnly="1" fieldPosition="0">
        <references count="1">
          <reference field="3" count="2">
            <x v="5"/>
            <x v="6"/>
          </reference>
        </references>
      </pivotArea>
    </format>
    <format dxfId="846">
      <pivotArea dataOnly="0" labelOnly="1" fieldPosition="0">
        <references count="2">
          <reference field="0" count="5">
            <x v="0"/>
            <x v="1"/>
            <x v="2"/>
            <x v="4"/>
            <x v="5"/>
          </reference>
          <reference field="3" count="1" selected="0">
            <x v="4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przestawna7" cacheId="23" applyNumberFormats="0" applyBorderFormats="0" applyFontFormats="0" applyPatternFormats="0" applyAlignmentFormats="0" applyWidthHeightFormats="1" dataCaption="Wartości" updatedVersion="4" minRefreshableVersion="3" showDataTips="0" rowGrandTotals="0" colGrandTotals="0" itemPrintTitles="1" createdVersion="4" indent="0" showHeaders="0" outline="1" outlineData="1" multipleFieldFilters="0">
  <location ref="P3:T11" firstHeaderRow="0" firstDataRow="1" firstDataCol="1" rowPageCount="1" colPageCount="1"/>
  <pivotFields count="19">
    <pivotField axis="axisRow" showAll="0" sortType="descending">
      <items count="13">
        <item x="4"/>
        <item x="2"/>
        <item x="1"/>
        <item m="1" x="8"/>
        <item x="0"/>
        <item x="3"/>
        <item m="1" x="10"/>
        <item x="6"/>
        <item x="5"/>
        <item m="1" x="11"/>
        <item m="1" x="7"/>
        <item m="1" x="9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8">
        <item m="1" x="6"/>
        <item x="3"/>
        <item m="1" x="7"/>
        <item m="1" x="5"/>
        <item x="2"/>
        <item x="0"/>
        <item x="1"/>
        <item x="4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15">
        <item h="1" x="4"/>
        <item m="1" x="13"/>
        <item m="1" x="7"/>
        <item m="1" x="12"/>
        <item h="1" x="3"/>
        <item x="2"/>
        <item m="1" x="9"/>
        <item m="1" x="8"/>
        <item m="1" x="11"/>
        <item m="1" x="6"/>
        <item m="1" x="10"/>
        <item m="1" x="5"/>
        <item x="0"/>
        <item x="1"/>
        <item t="default"/>
      </items>
    </pivotField>
  </pivotFields>
  <rowFields count="2">
    <field x="3"/>
    <field x="0"/>
  </rowFields>
  <rowItems count="8">
    <i>
      <x v="4"/>
    </i>
    <i r="1">
      <x/>
    </i>
    <i>
      <x v="5"/>
    </i>
    <i r="1">
      <x v="2"/>
    </i>
    <i r="1">
      <x v="5"/>
    </i>
    <i r="1">
      <x v="4"/>
    </i>
    <i>
      <x v="6"/>
    </i>
    <i r="1">
      <x v="1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8" hier="-1"/>
  </pageFields>
  <dataFields count="4">
    <dataField name="bieg 1" fld="6" baseField="3" baseItem="0"/>
    <dataField name="bieg 2" fld="10" baseField="3" baseItem="0"/>
    <dataField name="bieg 3" fld="14" baseField="3" baseItem="0"/>
    <dataField name="Suma" fld="18" baseField="3" baseItem="0"/>
  </dataFields>
  <formats count="35">
    <format dxfId="997">
      <pivotArea outline="0" collapsedLevelsAreSubtotals="1" fieldPosition="0"/>
    </format>
    <format dxfId="996">
      <pivotArea dataOnly="0" labelOnly="1" fieldPosition="0">
        <references count="1">
          <reference field="3" count="4">
            <x v="3"/>
            <x v="4"/>
            <x v="5"/>
            <x v="6"/>
          </reference>
        </references>
      </pivotArea>
    </format>
    <format dxfId="995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994">
      <pivotArea field="18" type="button" dataOnly="0" labelOnly="1" outline="0" axis="axisPage" fieldPosition="0"/>
    </format>
    <format dxfId="993">
      <pivotArea field="18" type="button" dataOnly="0" labelOnly="1" outline="0" axis="axisPage" fieldPosition="0"/>
    </format>
    <format dxfId="992">
      <pivotArea field="18" type="button" dataOnly="0" labelOnly="1" outline="0" axis="axisPage" fieldPosition="0"/>
    </format>
    <format dxfId="991">
      <pivotArea collapsedLevelsAreSubtotals="1" fieldPosition="0">
        <references count="3">
          <reference field="4294967294" count="1" selected="0">
            <x v="3"/>
          </reference>
          <reference field="0" count="1">
            <x v="8"/>
          </reference>
          <reference field="3" count="1" selected="0">
            <x v="1"/>
          </reference>
        </references>
      </pivotArea>
    </format>
    <format dxfId="990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989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3" count="1" selected="0">
            <x v="3"/>
          </reference>
        </references>
      </pivotArea>
    </format>
    <format dxfId="988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987">
      <pivotArea collapsedLevelsAreSubtotals="1" fieldPosition="0">
        <references count="3">
          <reference field="4294967294" count="1" selected="0">
            <x v="3"/>
          </reference>
          <reference field="0" count="4"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986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985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3" count="1" selected="0">
            <x v="5"/>
          </reference>
        </references>
      </pivotArea>
    </format>
    <format dxfId="984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983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3" count="1" selected="0">
            <x v="6"/>
          </reference>
        </references>
      </pivotArea>
    </format>
    <format dxfId="982">
      <pivotArea dataOnly="0" labelOnly="1" fieldPosition="0">
        <references count="1">
          <reference field="3" count="5">
            <x v="1"/>
            <x v="3"/>
            <x v="4"/>
            <x v="5"/>
            <x v="6"/>
          </reference>
        </references>
      </pivotArea>
    </format>
    <format dxfId="981">
      <pivotArea dataOnly="0" labelOnly="1" fieldPosition="0">
        <references count="2">
          <reference field="0" count="8">
            <x v="0"/>
            <x v="1"/>
            <x v="2"/>
            <x v="3"/>
            <x v="4"/>
            <x v="5"/>
            <x v="6"/>
            <x v="8"/>
          </reference>
          <reference field="3" count="1" selected="0">
            <x v="1"/>
          </reference>
        </references>
      </pivotArea>
    </format>
    <format dxfId="98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979">
      <pivotArea outline="0" collapsedLevelsAreSubtotals="1" fieldPosition="0"/>
    </format>
    <format dxfId="978">
      <pivotArea dataOnly="0" labelOnly="1" fieldPosition="0">
        <references count="1">
          <reference field="3" count="4">
            <x v="0"/>
            <x v="4"/>
            <x v="5"/>
            <x v="6"/>
          </reference>
        </references>
      </pivotArea>
    </format>
    <format dxfId="977">
      <pivotArea dataOnly="0" labelOnly="1" fieldPosition="0">
        <references count="2">
          <reference field="0" count="5">
            <x v="0"/>
            <x v="1"/>
            <x v="2"/>
            <x v="5"/>
            <x v="10"/>
          </reference>
          <reference field="3" count="1" selected="0">
            <x v="0"/>
          </reference>
        </references>
      </pivotArea>
    </format>
    <format dxfId="976">
      <pivotArea dataOnly="0" fieldPosition="0">
        <references count="2">
          <reference field="0" count="0" defaultSubtotal="1" sumSubtotal="1" countASubtotal="1" avgSubtotal="1" maxSubtotal="1" minSubtotal="1" productSubtotal="1" countSubtotal="1" stdDevSubtotal="1" stdDevPSubtotal="1" varSubtotal="1" varPSubtotal="1"/>
          <reference field="3" count="3">
            <x v="0"/>
            <x v="4"/>
            <x v="5"/>
          </reference>
        </references>
      </pivotArea>
    </format>
    <format dxfId="975">
      <pivotArea outline="0" collapsedLevelsAreSubtotals="1" fieldPosition="0"/>
    </format>
    <format dxfId="974">
      <pivotArea dataOnly="0" labelOnly="1" fieldPosition="0">
        <references count="1">
          <reference field="3" count="0"/>
        </references>
      </pivotArea>
    </format>
    <format dxfId="973">
      <pivotArea dataOnly="0" labelOnly="1" fieldPosition="0">
        <references count="2">
          <reference field="0" count="1">
            <x v="8"/>
          </reference>
          <reference field="3" count="1" selected="0">
            <x v="1"/>
          </reference>
        </references>
      </pivotArea>
    </format>
    <format dxfId="972">
      <pivotArea dataOnly="0" labelOnly="1" fieldPosition="0">
        <references count="2">
          <reference field="0" count="1">
            <x v="0"/>
          </reference>
          <reference field="3" count="1" selected="0">
            <x v="4"/>
          </reference>
        </references>
      </pivotArea>
    </format>
    <format dxfId="971">
      <pivotArea dataOnly="0" labelOnly="1" fieldPosition="0">
        <references count="2">
          <reference field="0" count="3">
            <x v="2"/>
            <x v="4"/>
            <x v="5"/>
          </reference>
          <reference field="3" count="1" selected="0">
            <x v="5"/>
          </reference>
        </references>
      </pivotArea>
    </format>
    <format dxfId="970">
      <pivotArea dataOnly="0" labelOnly="1" fieldPosition="0">
        <references count="2">
          <reference field="0" count="1">
            <x v="1"/>
          </reference>
          <reference field="3" count="1" selected="0">
            <x v="6"/>
          </reference>
        </references>
      </pivotArea>
    </format>
    <format dxfId="969">
      <pivotArea dataOnly="0" labelOnly="1" fieldPosition="0">
        <references count="2">
          <reference field="0" count="1">
            <x v="7"/>
          </reference>
          <reference field="3" count="1" selected="0">
            <x v="7"/>
          </reference>
        </references>
      </pivotArea>
    </format>
    <format dxfId="968">
      <pivotArea dataOnly="0" labelOnly="1" fieldPosition="0">
        <references count="2">
          <reference field="0" count="1">
            <x v="0"/>
          </reference>
          <reference field="3" count="1" selected="0">
            <x v="4"/>
          </reference>
        </references>
      </pivotArea>
    </format>
    <format dxfId="967">
      <pivotArea dataOnly="0" labelOnly="1" fieldPosition="0">
        <references count="2">
          <reference field="0" count="3">
            <x v="2"/>
            <x v="4"/>
            <x v="5"/>
          </reference>
          <reference field="3" count="1" selected="0">
            <x v="5"/>
          </reference>
        </references>
      </pivotArea>
    </format>
    <format dxfId="966">
      <pivotArea dataOnly="0" labelOnly="1" fieldPosition="0">
        <references count="2">
          <reference field="0" count="1">
            <x v="1"/>
          </reference>
          <reference field="3" count="1" selected="0">
            <x v="6"/>
          </reference>
        </references>
      </pivotArea>
    </format>
    <format dxfId="855">
      <pivotArea outline="0" collapsedLevelsAreSubtotals="1" fieldPosition="0"/>
    </format>
    <format dxfId="854">
      <pivotArea dataOnly="0" labelOnly="1" fieldPosition="0">
        <references count="1">
          <reference field="3" count="4">
            <x v="1"/>
            <x v="4"/>
            <x v="5"/>
            <x v="6"/>
          </reference>
        </references>
      </pivotArea>
    </format>
    <format dxfId="853">
      <pivotArea dataOnly="0" labelOnly="1" fieldPosition="0">
        <references count="2">
          <reference field="0" count="6">
            <x v="0"/>
            <x v="1"/>
            <x v="2"/>
            <x v="4"/>
            <x v="5"/>
            <x v="8"/>
          </reference>
          <reference field="3" count="1" selected="0">
            <x v="1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5" name="Men" displayName="Men" ref="A2:T53" totalsRowShown="0" headerRowDxfId="1034" dataDxfId="1032" headerRowBorderDxfId="1033" tableBorderDxfId="1031" totalsRowBorderDxfId="1030">
  <autoFilter ref="A2:T53"/>
  <sortState ref="A3:T53">
    <sortCondition ref="A2:A53"/>
  </sortState>
  <tableColumns count="20">
    <tableColumn id="1" name="Nazwisko i Imię" dataDxfId="1029"/>
    <tableColumn id="2" name="Klub" dataDxfId="1028">
      <calculatedColumnFormula>VLOOKUP($A3,Licencje!$A$1:$K$74,10,FALSE)</calculatedColumnFormula>
    </tableColumn>
    <tableColumn id="8" name="Data ur" dataDxfId="1027">
      <calculatedColumnFormula>VLOOKUP($A3,Licencje!$A$1:$K$74,9,FALSE)</calculatedColumnFormula>
    </tableColumn>
    <tableColumn id="6" name="Kategoria" dataDxfId="1026">
      <calculatedColumnFormula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calculatedColumnFormula>
    </tableColumn>
    <tableColumn id="3" name="500m bieg 1" dataDxfId="1025"/>
    <tableColumn id="4" name="1500m Bieg 1" dataDxfId="1024"/>
    <tableColumn id="5" name="1000m bieg 1" dataDxfId="1023"/>
    <tableColumn id="7" name="3000 m bieg 1" dataDxfId="1022"/>
    <tableColumn id="9" name="500m bieg 2" dataDxfId="1021"/>
    <tableColumn id="10" name="1500m Bieg 2" dataDxfId="1020"/>
    <tableColumn id="11" name="1000m bieg 2" dataDxfId="1019"/>
    <tableColumn id="12" name="3000 m bieg 2" dataDxfId="1018"/>
    <tableColumn id="21" name="500m bieg 3" dataDxfId="1017"/>
    <tableColumn id="22" name="1500m Bieg 3" dataDxfId="1016"/>
    <tableColumn id="23" name="1000m bieg 3" dataDxfId="1015"/>
    <tableColumn id="24" name="3000 m bieg 3" dataDxfId="1014"/>
    <tableColumn id="32" name="500 m" dataDxfId="1013">
      <calculatedColumnFormula>SUM(Men[[#This Row],[500m bieg 1]],Men[[#This Row],[500m bieg 2]],Men[[#This Row],[500m bieg 3]])</calculatedColumnFormula>
    </tableColumn>
    <tableColumn id="33" name="1500 m" dataDxfId="1012">
      <calculatedColumnFormula>SUM(Men[[#This Row],[1500m Bieg 1]],Men[[#This Row],[1500m Bieg 2]],Men[[#This Row],[1500m Bieg 3]])</calculatedColumnFormula>
    </tableColumn>
    <tableColumn id="34" name="1000 m" dataDxfId="1011">
      <calculatedColumnFormula>SUM(Men[[#This Row],[1000m bieg 1]],Men[[#This Row],[1000m bieg 2]],Men[[#This Row],[1000m bieg 3]])</calculatedColumnFormula>
    </tableColumn>
    <tableColumn id="35" name="3000 m" dataDxfId="1010">
      <calculatedColumnFormula>SUM(Men[[#This Row],[3000 m bieg 1]],Men[[#This Row],[3000 m bieg 2]],Men[[#This Row],[3000 m bieg 3]])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Ladies" displayName="Ladies" ref="A2:S20" totalsRowShown="0" headerRowDxfId="885" dataDxfId="883" headerRowBorderDxfId="884" tableBorderDxfId="882" totalsRowBorderDxfId="881">
  <autoFilter ref="A2:S20"/>
  <sortState ref="A3:S21">
    <sortCondition ref="A2:A21"/>
  </sortState>
  <tableColumns count="19">
    <tableColumn id="1" name="Nazwisko i Imię" dataDxfId="880"/>
    <tableColumn id="2" name="Klub" dataDxfId="879">
      <calculatedColumnFormula>VLOOKUP($A3,Licencje!$A$1:$K$74,10,FALSE)</calculatedColumnFormula>
    </tableColumn>
    <tableColumn id="8" name="Data ur" dataDxfId="878">
      <calculatedColumnFormula>VLOOKUP($A3,Licencje!$A$1:$K$74,9,FALSE)</calculatedColumnFormula>
    </tableColumn>
    <tableColumn id="6" name="Kategoria" dataDxfId="877">
      <calculatedColumnFormula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calculatedColumnFormula>
    </tableColumn>
    <tableColumn id="3" name="500m bieg 1" dataDxfId="876"/>
    <tableColumn id="4" name="1500m Bieg 1" dataDxfId="875"/>
    <tableColumn id="5" name="1000m bieg 1" dataDxfId="874"/>
    <tableColumn id="7" name="500 m bieg 2" dataDxfId="873"/>
    <tableColumn id="9" name="500m bieg 3" dataDxfId="872"/>
    <tableColumn id="10" name="1500m Bieg 2" dataDxfId="871"/>
    <tableColumn id="11" name="1000m bieg 2" dataDxfId="870"/>
    <tableColumn id="12" name="500 m bieg 4" dataDxfId="869"/>
    <tableColumn id="21" name="500m bieg 5" dataDxfId="868"/>
    <tableColumn id="22" name="1500m Bieg 3" dataDxfId="867"/>
    <tableColumn id="23" name="1000m bieg 3" dataDxfId="866"/>
    <tableColumn id="24" name="500 m bieg 6" dataDxfId="865"/>
    <tableColumn id="32" name="500 m" dataDxfId="864">
      <calculatedColumnFormula>SUM(Ladies[[#This Row],[500m bieg 1]],Ladies[[#This Row],[500m bieg 3]],Ladies[[#This Row],[500m bieg 5]],Ladies[[#This Row],[500 m bieg 2]],Ladies[[#This Row],[500 m bieg 4]],Ladies[[#This Row],[500 m bieg 6]])</calculatedColumnFormula>
    </tableColumn>
    <tableColumn id="33" name="1500 m" dataDxfId="863">
      <calculatedColumnFormula>SUM(Ladies[[#This Row],[1500m Bieg 1]],Ladies[[#This Row],[1500m Bieg 2]],Ladies[[#This Row],[1500m Bieg 3]])</calculatedColumnFormula>
    </tableColumn>
    <tableColumn id="34" name="1000 m" dataDxfId="862">
      <calculatedColumnFormula>SUM(Ladies[[#This Row],[1000m bieg 1]],Ladies[[#This Row],[1000m bieg 2]],Ladies[[#This Row],[1000m bieg 3]])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0000"/>
    <pageSetUpPr fitToPage="1"/>
  </sheetPr>
  <dimension ref="A1:W38"/>
  <sheetViews>
    <sheetView tabSelected="1" topLeftCell="H1" workbookViewId="0">
      <selection activeCell="O13" sqref="O13"/>
    </sheetView>
  </sheetViews>
  <sheetFormatPr defaultRowHeight="14.5" x14ac:dyDescent="0.35"/>
  <cols>
    <col min="1" max="1" width="24.81640625" customWidth="1"/>
    <col min="2" max="2" width="7.453125" customWidth="1"/>
    <col min="3" max="3" width="7.26953125" customWidth="1"/>
    <col min="4" max="4" width="7.453125" customWidth="1"/>
    <col min="5" max="5" width="5.81640625" customWidth="1"/>
    <col min="6" max="6" width="5.26953125" customWidth="1"/>
    <col min="7" max="7" width="24.81640625" customWidth="1"/>
    <col min="8" max="9" width="8.453125" customWidth="1"/>
    <col min="10" max="10" width="8.1796875" customWidth="1"/>
    <col min="11" max="11" width="7" customWidth="1"/>
    <col min="12" max="12" width="5.54296875" customWidth="1"/>
    <col min="13" max="13" width="24.81640625" customWidth="1"/>
    <col min="14" max="14" width="7.81640625" customWidth="1"/>
    <col min="15" max="16" width="6.26953125" customWidth="1"/>
    <col min="17" max="17" width="6.81640625" style="64" customWidth="1"/>
    <col min="18" max="18" width="6" customWidth="1"/>
    <col min="19" max="19" width="24.81640625" customWidth="1"/>
    <col min="20" max="20" width="6.7265625" customWidth="1"/>
    <col min="21" max="22" width="6.26953125" customWidth="1"/>
    <col min="23" max="23" width="6.7265625" customWidth="1"/>
  </cols>
  <sheetData>
    <row r="1" spans="1:23" x14ac:dyDescent="0.35">
      <c r="A1" s="60" t="s">
        <v>52</v>
      </c>
      <c r="B1" s="57" t="s">
        <v>439</v>
      </c>
      <c r="G1" s="60" t="s">
        <v>54</v>
      </c>
      <c r="H1" s="67" t="s">
        <v>439</v>
      </c>
      <c r="M1" s="60" t="s">
        <v>53</v>
      </c>
      <c r="N1" s="57" t="s">
        <v>439</v>
      </c>
      <c r="S1" s="60" t="s">
        <v>55</v>
      </c>
      <c r="T1" s="57" t="s">
        <v>439</v>
      </c>
    </row>
    <row r="3" spans="1:23" x14ac:dyDescent="0.35">
      <c r="A3" s="57"/>
      <c r="B3" s="57" t="s">
        <v>232</v>
      </c>
      <c r="C3" s="57" t="s">
        <v>233</v>
      </c>
      <c r="D3" s="57" t="s">
        <v>231</v>
      </c>
      <c r="E3" s="57" t="s">
        <v>270</v>
      </c>
      <c r="G3" s="57"/>
      <c r="H3" s="57" t="s">
        <v>271</v>
      </c>
      <c r="I3" s="57" t="s">
        <v>272</v>
      </c>
      <c r="J3" s="57" t="s">
        <v>273</v>
      </c>
      <c r="K3" s="57" t="s">
        <v>270</v>
      </c>
      <c r="M3" s="57"/>
      <c r="N3" s="57" t="s">
        <v>232</v>
      </c>
      <c r="O3" s="57" t="s">
        <v>233</v>
      </c>
      <c r="P3" s="57" t="s">
        <v>231</v>
      </c>
      <c r="Q3" s="59" t="s">
        <v>278</v>
      </c>
      <c r="S3" s="57"/>
      <c r="T3" s="57" t="s">
        <v>232</v>
      </c>
      <c r="U3" s="57" t="s">
        <v>233</v>
      </c>
      <c r="V3" s="57" t="s">
        <v>231</v>
      </c>
      <c r="W3" s="57" t="s">
        <v>278</v>
      </c>
    </row>
    <row r="4" spans="1:23" x14ac:dyDescent="0.35">
      <c r="A4" s="56" t="s">
        <v>266</v>
      </c>
      <c r="B4" s="65"/>
      <c r="C4" s="65"/>
      <c r="D4" s="65"/>
      <c r="E4" s="66"/>
      <c r="G4" s="56" t="s">
        <v>266</v>
      </c>
      <c r="H4" s="65"/>
      <c r="I4" s="65"/>
      <c r="J4" s="65"/>
      <c r="K4" s="66"/>
      <c r="M4" s="56" t="s">
        <v>266</v>
      </c>
      <c r="N4" s="65"/>
      <c r="O4" s="65"/>
      <c r="P4" s="65"/>
      <c r="Q4" s="66"/>
      <c r="S4" s="56" t="s">
        <v>267</v>
      </c>
      <c r="T4" s="65"/>
      <c r="U4" s="65"/>
      <c r="V4" s="65"/>
      <c r="W4" s="66"/>
    </row>
    <row r="5" spans="1:23" x14ac:dyDescent="0.35">
      <c r="A5" s="58" t="s">
        <v>292</v>
      </c>
      <c r="B5" s="65">
        <v>100</v>
      </c>
      <c r="C5" s="65"/>
      <c r="D5" s="65">
        <v>100</v>
      </c>
      <c r="E5" s="66">
        <v>200</v>
      </c>
      <c r="G5" s="58" t="s">
        <v>292</v>
      </c>
      <c r="H5" s="65">
        <v>100</v>
      </c>
      <c r="I5" s="65"/>
      <c r="J5" s="65">
        <v>100</v>
      </c>
      <c r="K5" s="66">
        <v>200</v>
      </c>
      <c r="M5" s="58" t="s">
        <v>292</v>
      </c>
      <c r="N5" s="65">
        <v>100</v>
      </c>
      <c r="O5" s="65"/>
      <c r="P5" s="65">
        <v>100</v>
      </c>
      <c r="Q5" s="66">
        <v>200</v>
      </c>
      <c r="S5" s="58" t="s">
        <v>110</v>
      </c>
      <c r="T5" s="65">
        <v>45</v>
      </c>
      <c r="U5" s="65">
        <v>45</v>
      </c>
      <c r="V5" s="65">
        <v>55</v>
      </c>
      <c r="W5" s="66">
        <v>145</v>
      </c>
    </row>
    <row r="6" spans="1:23" x14ac:dyDescent="0.35">
      <c r="A6" s="56" t="s">
        <v>267</v>
      </c>
      <c r="B6" s="65"/>
      <c r="C6" s="65"/>
      <c r="D6" s="65"/>
      <c r="E6" s="66"/>
      <c r="G6" s="56" t="s">
        <v>267</v>
      </c>
      <c r="H6" s="65"/>
      <c r="I6" s="65"/>
      <c r="J6" s="65"/>
      <c r="K6" s="66"/>
      <c r="M6" s="56" t="s">
        <v>267</v>
      </c>
      <c r="N6" s="65"/>
      <c r="O6" s="65"/>
      <c r="P6" s="65"/>
      <c r="Q6" s="66"/>
      <c r="S6" s="58" t="s">
        <v>388</v>
      </c>
      <c r="T6" s="65">
        <v>70</v>
      </c>
      <c r="U6" s="65">
        <v>70</v>
      </c>
      <c r="V6" s="65"/>
      <c r="W6" s="66">
        <v>140</v>
      </c>
    </row>
    <row r="7" spans="1:23" x14ac:dyDescent="0.35">
      <c r="A7" s="58" t="s">
        <v>131</v>
      </c>
      <c r="B7" s="65">
        <v>80</v>
      </c>
      <c r="C7" s="65">
        <v>80</v>
      </c>
      <c r="D7" s="65">
        <v>100</v>
      </c>
      <c r="E7" s="66">
        <v>260</v>
      </c>
      <c r="G7" s="58" t="s">
        <v>131</v>
      </c>
      <c r="H7" s="65">
        <v>80</v>
      </c>
      <c r="I7" s="65">
        <v>100</v>
      </c>
      <c r="J7" s="65">
        <v>100</v>
      </c>
      <c r="K7" s="66">
        <v>280</v>
      </c>
      <c r="M7" s="58" t="s">
        <v>315</v>
      </c>
      <c r="N7" s="65">
        <v>40</v>
      </c>
      <c r="O7" s="65">
        <v>55</v>
      </c>
      <c r="P7" s="65">
        <v>80</v>
      </c>
      <c r="Q7" s="66">
        <v>175</v>
      </c>
      <c r="S7" s="58" t="s">
        <v>315</v>
      </c>
      <c r="T7" s="65"/>
      <c r="U7" s="65">
        <v>55</v>
      </c>
      <c r="V7" s="65">
        <v>80</v>
      </c>
      <c r="W7" s="66">
        <v>135</v>
      </c>
    </row>
    <row r="8" spans="1:23" x14ac:dyDescent="0.35">
      <c r="A8" s="58" t="s">
        <v>388</v>
      </c>
      <c r="B8" s="65">
        <v>70</v>
      </c>
      <c r="C8" s="65">
        <v>70</v>
      </c>
      <c r="D8" s="65">
        <v>40</v>
      </c>
      <c r="E8" s="66">
        <v>180</v>
      </c>
      <c r="G8" s="58" t="s">
        <v>315</v>
      </c>
      <c r="H8" s="65">
        <v>55</v>
      </c>
      <c r="I8" s="65">
        <v>55</v>
      </c>
      <c r="J8" s="65">
        <v>70</v>
      </c>
      <c r="K8" s="66">
        <v>180</v>
      </c>
      <c r="M8" s="58" t="s">
        <v>110</v>
      </c>
      <c r="N8" s="65">
        <v>55</v>
      </c>
      <c r="O8" s="65">
        <v>45</v>
      </c>
      <c r="P8" s="65">
        <v>70</v>
      </c>
      <c r="Q8" s="66">
        <v>170</v>
      </c>
      <c r="S8" s="58" t="s">
        <v>370</v>
      </c>
      <c r="T8" s="65">
        <v>55</v>
      </c>
      <c r="U8" s="65"/>
      <c r="V8" s="65">
        <v>70</v>
      </c>
      <c r="W8" s="66">
        <v>125</v>
      </c>
    </row>
    <row r="9" spans="1:23" x14ac:dyDescent="0.35">
      <c r="A9" s="58" t="s">
        <v>315</v>
      </c>
      <c r="B9" s="65">
        <v>55</v>
      </c>
      <c r="C9" s="65">
        <v>45</v>
      </c>
      <c r="D9" s="65">
        <v>70</v>
      </c>
      <c r="E9" s="66">
        <v>170</v>
      </c>
      <c r="G9" s="58" t="s">
        <v>110</v>
      </c>
      <c r="H9" s="65">
        <v>45</v>
      </c>
      <c r="I9" s="65">
        <v>45</v>
      </c>
      <c r="J9" s="65">
        <v>45</v>
      </c>
      <c r="K9" s="66">
        <v>135</v>
      </c>
      <c r="M9" s="58" t="s">
        <v>388</v>
      </c>
      <c r="N9" s="65">
        <v>70</v>
      </c>
      <c r="O9" s="65">
        <v>70</v>
      </c>
      <c r="P9" s="65"/>
      <c r="Q9" s="66">
        <v>140</v>
      </c>
      <c r="S9" s="56" t="s">
        <v>438</v>
      </c>
      <c r="T9" s="65"/>
      <c r="U9" s="65"/>
      <c r="V9" s="65"/>
      <c r="W9" s="66"/>
    </row>
    <row r="10" spans="1:23" x14ac:dyDescent="0.35">
      <c r="A10" s="58" t="s">
        <v>110</v>
      </c>
      <c r="B10" s="65">
        <v>45</v>
      </c>
      <c r="C10" s="65">
        <v>55</v>
      </c>
      <c r="D10" s="65">
        <v>55</v>
      </c>
      <c r="E10" s="66">
        <v>155</v>
      </c>
      <c r="G10" s="58" t="s">
        <v>370</v>
      </c>
      <c r="H10" s="65">
        <v>40</v>
      </c>
      <c r="I10" s="65"/>
      <c r="J10" s="65">
        <v>55</v>
      </c>
      <c r="K10" s="66">
        <v>95</v>
      </c>
      <c r="M10" s="58" t="s">
        <v>370</v>
      </c>
      <c r="N10" s="65">
        <v>45</v>
      </c>
      <c r="O10" s="65"/>
      <c r="P10" s="65">
        <v>55</v>
      </c>
      <c r="Q10" s="66">
        <v>100</v>
      </c>
      <c r="S10" s="58" t="s">
        <v>143</v>
      </c>
      <c r="T10" s="65">
        <v>80</v>
      </c>
      <c r="U10" s="65">
        <v>100</v>
      </c>
      <c r="V10" s="65">
        <v>80</v>
      </c>
      <c r="W10" s="66">
        <v>260</v>
      </c>
    </row>
    <row r="11" spans="1:23" x14ac:dyDescent="0.35">
      <c r="A11" s="58" t="s">
        <v>370</v>
      </c>
      <c r="B11" s="65">
        <v>40</v>
      </c>
      <c r="C11" s="65"/>
      <c r="D11" s="65">
        <v>45</v>
      </c>
      <c r="E11" s="66">
        <v>85</v>
      </c>
      <c r="G11" s="56" t="s">
        <v>438</v>
      </c>
      <c r="H11" s="65"/>
      <c r="I11" s="65"/>
      <c r="J11" s="65"/>
      <c r="K11" s="66"/>
      <c r="M11" s="56" t="s">
        <v>438</v>
      </c>
      <c r="N11" s="65"/>
      <c r="O11" s="65"/>
      <c r="P11" s="65"/>
      <c r="Q11" s="66"/>
      <c r="S11" s="58" t="s">
        <v>96</v>
      </c>
      <c r="T11" s="65">
        <v>100</v>
      </c>
      <c r="U11" s="65"/>
      <c r="V11" s="65">
        <v>100</v>
      </c>
      <c r="W11" s="66">
        <v>200</v>
      </c>
    </row>
    <row r="12" spans="1:23" x14ac:dyDescent="0.35">
      <c r="A12" s="56" t="s">
        <v>438</v>
      </c>
      <c r="B12" s="65"/>
      <c r="C12" s="65"/>
      <c r="D12" s="65"/>
      <c r="E12" s="66"/>
      <c r="G12" s="58" t="s">
        <v>143</v>
      </c>
      <c r="H12" s="65">
        <v>80</v>
      </c>
      <c r="I12" s="65">
        <v>100</v>
      </c>
      <c r="J12" s="65">
        <v>80</v>
      </c>
      <c r="K12" s="66">
        <v>260</v>
      </c>
      <c r="M12" s="58" t="s">
        <v>143</v>
      </c>
      <c r="N12" s="65">
        <v>100</v>
      </c>
      <c r="O12" s="65">
        <v>100</v>
      </c>
      <c r="P12" s="65">
        <v>100</v>
      </c>
      <c r="Q12" s="66">
        <v>300</v>
      </c>
      <c r="S12" s="56" t="s">
        <v>265</v>
      </c>
      <c r="T12" s="65"/>
      <c r="U12" s="65"/>
      <c r="V12" s="65"/>
      <c r="W12" s="66"/>
    </row>
    <row r="13" spans="1:23" x14ac:dyDescent="0.35">
      <c r="A13" s="58" t="s">
        <v>143</v>
      </c>
      <c r="B13" s="65">
        <v>100</v>
      </c>
      <c r="C13" s="65">
        <v>100</v>
      </c>
      <c r="D13" s="65">
        <v>100</v>
      </c>
      <c r="E13" s="66">
        <v>300</v>
      </c>
      <c r="G13" s="58" t="s">
        <v>96</v>
      </c>
      <c r="H13" s="65">
        <v>100</v>
      </c>
      <c r="I13" s="65"/>
      <c r="J13" s="65">
        <v>100</v>
      </c>
      <c r="K13" s="66">
        <v>200</v>
      </c>
      <c r="M13" s="58" t="s">
        <v>96</v>
      </c>
      <c r="N13" s="65">
        <v>80</v>
      </c>
      <c r="O13" s="65"/>
      <c r="P13" s="65">
        <v>80</v>
      </c>
      <c r="Q13" s="66">
        <v>160</v>
      </c>
      <c r="S13" s="58" t="s">
        <v>283</v>
      </c>
      <c r="T13" s="65">
        <v>100</v>
      </c>
      <c r="U13" s="65"/>
      <c r="V13" s="65">
        <v>100</v>
      </c>
      <c r="W13" s="66">
        <v>200</v>
      </c>
    </row>
    <row r="14" spans="1:23" x14ac:dyDescent="0.35">
      <c r="A14" s="56" t="s">
        <v>265</v>
      </c>
      <c r="B14" s="65"/>
      <c r="C14" s="65"/>
      <c r="D14" s="65"/>
      <c r="E14" s="66"/>
      <c r="G14" s="56" t="s">
        <v>265</v>
      </c>
      <c r="H14" s="65"/>
      <c r="I14" s="65"/>
      <c r="J14" s="65"/>
      <c r="K14" s="66"/>
      <c r="M14" s="56" t="s">
        <v>265</v>
      </c>
      <c r="N14" s="65"/>
      <c r="O14" s="65"/>
      <c r="P14" s="65"/>
      <c r="Q14" s="66"/>
      <c r="S14" s="56" t="s">
        <v>264</v>
      </c>
      <c r="T14" s="65"/>
      <c r="U14" s="65"/>
      <c r="V14" s="65"/>
      <c r="W14" s="66"/>
    </row>
    <row r="15" spans="1:23" x14ac:dyDescent="0.35">
      <c r="A15" s="58" t="s">
        <v>283</v>
      </c>
      <c r="B15" s="65">
        <v>100</v>
      </c>
      <c r="C15" s="65"/>
      <c r="D15" s="65">
        <v>100</v>
      </c>
      <c r="E15" s="66">
        <v>200</v>
      </c>
      <c r="G15" s="58" t="s">
        <v>283</v>
      </c>
      <c r="H15" s="65">
        <v>100</v>
      </c>
      <c r="I15" s="65"/>
      <c r="J15" s="65">
        <v>100</v>
      </c>
      <c r="K15" s="66">
        <v>200</v>
      </c>
      <c r="M15" s="58" t="s">
        <v>283</v>
      </c>
      <c r="N15" s="65">
        <v>100</v>
      </c>
      <c r="O15" s="65"/>
      <c r="P15" s="65">
        <v>100</v>
      </c>
      <c r="Q15" s="66">
        <v>200</v>
      </c>
      <c r="S15" s="58" t="s">
        <v>126</v>
      </c>
      <c r="T15" s="65">
        <v>80</v>
      </c>
      <c r="U15" s="65">
        <v>100</v>
      </c>
      <c r="V15" s="65">
        <v>70</v>
      </c>
      <c r="W15" s="66">
        <v>250</v>
      </c>
    </row>
    <row r="16" spans="1:23" x14ac:dyDescent="0.35">
      <c r="A16" s="58" t="s">
        <v>198</v>
      </c>
      <c r="B16" s="65">
        <v>80</v>
      </c>
      <c r="C16" s="65"/>
      <c r="D16" s="65">
        <v>80</v>
      </c>
      <c r="E16" s="66">
        <v>160</v>
      </c>
      <c r="G16" s="58" t="s">
        <v>198</v>
      </c>
      <c r="H16" s="65">
        <v>80</v>
      </c>
      <c r="I16" s="65"/>
      <c r="J16" s="65">
        <v>80</v>
      </c>
      <c r="K16" s="66">
        <v>160</v>
      </c>
      <c r="M16" s="58" t="s">
        <v>198</v>
      </c>
      <c r="N16" s="65">
        <v>80</v>
      </c>
      <c r="O16" s="65"/>
      <c r="P16" s="65">
        <v>80</v>
      </c>
      <c r="Q16" s="66">
        <v>160</v>
      </c>
      <c r="S16" s="58" t="s">
        <v>192</v>
      </c>
      <c r="T16" s="65">
        <v>100</v>
      </c>
      <c r="U16" s="65"/>
      <c r="V16" s="65">
        <v>80</v>
      </c>
      <c r="W16" s="66">
        <v>180</v>
      </c>
    </row>
    <row r="17" spans="1:23" x14ac:dyDescent="0.35">
      <c r="A17" s="56" t="s">
        <v>264</v>
      </c>
      <c r="B17" s="65"/>
      <c r="C17" s="65"/>
      <c r="D17" s="65"/>
      <c r="E17" s="66"/>
      <c r="G17" s="56" t="s">
        <v>264</v>
      </c>
      <c r="H17" s="65"/>
      <c r="I17" s="65"/>
      <c r="J17" s="65"/>
      <c r="K17" s="66"/>
      <c r="M17" s="56" t="s">
        <v>264</v>
      </c>
      <c r="N17" s="65"/>
      <c r="O17" s="65"/>
      <c r="P17" s="65"/>
      <c r="Q17" s="66"/>
      <c r="S17" s="56" t="s">
        <v>282</v>
      </c>
      <c r="T17" s="65"/>
      <c r="U17" s="65"/>
      <c r="V17" s="65"/>
      <c r="W17" s="66"/>
    </row>
    <row r="18" spans="1:23" x14ac:dyDescent="0.35">
      <c r="A18" s="58" t="s">
        <v>180</v>
      </c>
      <c r="B18" s="65">
        <v>100</v>
      </c>
      <c r="C18" s="68">
        <v>100</v>
      </c>
      <c r="D18" s="65">
        <v>100</v>
      </c>
      <c r="E18" s="69">
        <v>300</v>
      </c>
      <c r="G18" s="58" t="s">
        <v>180</v>
      </c>
      <c r="H18" s="65">
        <v>80</v>
      </c>
      <c r="I18" s="65">
        <v>100</v>
      </c>
      <c r="J18" s="65">
        <v>80</v>
      </c>
      <c r="K18" s="66">
        <v>260</v>
      </c>
      <c r="M18" s="58" t="s">
        <v>180</v>
      </c>
      <c r="N18" s="65">
        <v>100</v>
      </c>
      <c r="O18" s="65">
        <v>100</v>
      </c>
      <c r="P18" s="65">
        <v>80</v>
      </c>
      <c r="Q18" s="69">
        <v>280</v>
      </c>
      <c r="S18" s="58" t="s">
        <v>189</v>
      </c>
      <c r="T18" s="65">
        <v>100</v>
      </c>
      <c r="U18" s="65"/>
      <c r="V18" s="65">
        <v>80</v>
      </c>
      <c r="W18" s="66">
        <v>180</v>
      </c>
    </row>
    <row r="19" spans="1:23" x14ac:dyDescent="0.35">
      <c r="A19" s="58" t="s">
        <v>126</v>
      </c>
      <c r="B19" s="65">
        <v>55</v>
      </c>
      <c r="C19" s="65">
        <v>80</v>
      </c>
      <c r="D19" s="65">
        <v>55</v>
      </c>
      <c r="E19" s="66">
        <v>190</v>
      </c>
      <c r="G19" s="58" t="s">
        <v>126</v>
      </c>
      <c r="H19" s="65">
        <v>55</v>
      </c>
      <c r="I19" s="65">
        <v>80</v>
      </c>
      <c r="J19" s="65">
        <v>70</v>
      </c>
      <c r="K19" s="66">
        <v>205</v>
      </c>
      <c r="M19" s="58" t="s">
        <v>126</v>
      </c>
      <c r="N19" s="65">
        <v>55</v>
      </c>
      <c r="O19" s="65">
        <v>80</v>
      </c>
      <c r="P19" s="65">
        <v>55</v>
      </c>
      <c r="Q19" s="66">
        <v>190</v>
      </c>
      <c r="S19" s="58" t="s">
        <v>137</v>
      </c>
      <c r="T19" s="65">
        <v>70</v>
      </c>
      <c r="U19" s="65"/>
      <c r="V19" s="65">
        <v>100</v>
      </c>
      <c r="W19" s="66">
        <v>170</v>
      </c>
    </row>
    <row r="20" spans="1:23" x14ac:dyDescent="0.35">
      <c r="A20" s="58" t="s">
        <v>192</v>
      </c>
      <c r="B20" s="65">
        <v>80</v>
      </c>
      <c r="C20" s="65"/>
      <c r="D20" s="65">
        <v>80</v>
      </c>
      <c r="E20" s="66">
        <v>160</v>
      </c>
      <c r="G20" s="58" t="s">
        <v>192</v>
      </c>
      <c r="H20" s="65">
        <v>100</v>
      </c>
      <c r="I20" s="65"/>
      <c r="J20" s="65">
        <v>100</v>
      </c>
      <c r="K20" s="66">
        <v>200</v>
      </c>
      <c r="M20" s="58" t="s">
        <v>377</v>
      </c>
      <c r="N20" s="65">
        <v>70</v>
      </c>
      <c r="O20" s="65"/>
      <c r="P20" s="65">
        <v>100</v>
      </c>
      <c r="Q20" s="66">
        <v>170</v>
      </c>
      <c r="S20" s="58" t="s">
        <v>367</v>
      </c>
      <c r="T20" s="65">
        <v>80</v>
      </c>
      <c r="U20" s="65"/>
      <c r="V20" s="65">
        <v>70</v>
      </c>
      <c r="W20" s="66">
        <v>150</v>
      </c>
    </row>
    <row r="21" spans="1:23" x14ac:dyDescent="0.35">
      <c r="A21" s="58" t="s">
        <v>377</v>
      </c>
      <c r="B21" s="65">
        <v>70</v>
      </c>
      <c r="C21" s="65"/>
      <c r="D21" s="65">
        <v>70</v>
      </c>
      <c r="E21" s="66">
        <v>140</v>
      </c>
      <c r="G21" s="56" t="s">
        <v>282</v>
      </c>
      <c r="H21" s="65"/>
      <c r="I21" s="65"/>
      <c r="J21" s="65"/>
      <c r="K21" s="66"/>
      <c r="M21" s="58" t="s">
        <v>192</v>
      </c>
      <c r="N21" s="65">
        <v>80</v>
      </c>
      <c r="O21" s="65"/>
      <c r="P21" s="65">
        <v>70</v>
      </c>
      <c r="Q21" s="66">
        <v>150</v>
      </c>
    </row>
    <row r="22" spans="1:23" x14ac:dyDescent="0.35">
      <c r="A22" s="56" t="s">
        <v>282</v>
      </c>
      <c r="B22" s="65"/>
      <c r="C22" s="65"/>
      <c r="D22" s="65"/>
      <c r="E22" s="66"/>
      <c r="G22" s="58" t="s">
        <v>367</v>
      </c>
      <c r="H22" s="65">
        <v>55</v>
      </c>
      <c r="I22" s="65">
        <v>80</v>
      </c>
      <c r="J22" s="65">
        <v>80</v>
      </c>
      <c r="K22" s="66">
        <v>215</v>
      </c>
      <c r="M22" s="56" t="s">
        <v>282</v>
      </c>
      <c r="N22" s="65"/>
      <c r="O22" s="65"/>
      <c r="P22" s="65"/>
      <c r="Q22" s="66"/>
    </row>
    <row r="23" spans="1:23" x14ac:dyDescent="0.35">
      <c r="A23" s="58" t="s">
        <v>367</v>
      </c>
      <c r="B23" s="65">
        <v>55</v>
      </c>
      <c r="C23" s="65">
        <v>80</v>
      </c>
      <c r="D23" s="65">
        <v>80</v>
      </c>
      <c r="E23" s="66">
        <v>215</v>
      </c>
      <c r="G23" s="58" t="s">
        <v>189</v>
      </c>
      <c r="H23" s="65">
        <v>100</v>
      </c>
      <c r="I23" s="65"/>
      <c r="J23" s="65">
        <v>100</v>
      </c>
      <c r="K23" s="66">
        <v>200</v>
      </c>
      <c r="M23" s="58" t="s">
        <v>137</v>
      </c>
      <c r="N23" s="65">
        <v>80</v>
      </c>
      <c r="O23" s="65">
        <v>100</v>
      </c>
      <c r="P23" s="65">
        <v>80</v>
      </c>
      <c r="Q23" s="66">
        <v>260</v>
      </c>
    </row>
    <row r="24" spans="1:23" x14ac:dyDescent="0.35">
      <c r="A24" s="58" t="s">
        <v>189</v>
      </c>
      <c r="B24" s="65">
        <v>100</v>
      </c>
      <c r="C24" s="65"/>
      <c r="D24" s="65">
        <v>100</v>
      </c>
      <c r="E24" s="66">
        <v>200</v>
      </c>
      <c r="G24" s="58" t="s">
        <v>137</v>
      </c>
      <c r="H24" s="65">
        <v>70</v>
      </c>
      <c r="I24" s="65">
        <v>100</v>
      </c>
      <c r="J24" s="65"/>
      <c r="K24" s="66">
        <v>170</v>
      </c>
      <c r="M24" s="58" t="s">
        <v>367</v>
      </c>
      <c r="N24" s="65">
        <v>70</v>
      </c>
      <c r="O24" s="65">
        <v>80</v>
      </c>
      <c r="P24" s="65">
        <v>70</v>
      </c>
      <c r="Q24" s="66">
        <v>220</v>
      </c>
    </row>
    <row r="25" spans="1:23" x14ac:dyDescent="0.35">
      <c r="A25" s="58" t="s">
        <v>137</v>
      </c>
      <c r="B25" s="65">
        <v>80</v>
      </c>
      <c r="C25" s="65">
        <v>100</v>
      </c>
      <c r="D25" s="65"/>
      <c r="E25" s="66">
        <v>180</v>
      </c>
      <c r="G25" s="58" t="s">
        <v>114</v>
      </c>
      <c r="H25" s="65">
        <v>40</v>
      </c>
      <c r="I25" s="65"/>
      <c r="J25" s="65">
        <v>70</v>
      </c>
      <c r="K25" s="66">
        <v>110</v>
      </c>
      <c r="M25" s="58" t="s">
        <v>189</v>
      </c>
      <c r="N25" s="65">
        <v>100</v>
      </c>
      <c r="O25" s="65"/>
      <c r="P25" s="65">
        <v>100</v>
      </c>
      <c r="Q25" s="66">
        <v>200</v>
      </c>
    </row>
    <row r="26" spans="1:23" x14ac:dyDescent="0.35">
      <c r="A26" s="58" t="s">
        <v>114</v>
      </c>
      <c r="B26" s="65">
        <v>40</v>
      </c>
      <c r="C26" s="65"/>
      <c r="D26" s="65">
        <v>70</v>
      </c>
      <c r="E26" s="66">
        <v>110</v>
      </c>
      <c r="G26" s="56" t="s">
        <v>437</v>
      </c>
      <c r="H26" s="65"/>
      <c r="I26" s="65"/>
      <c r="J26" s="65"/>
      <c r="K26" s="66"/>
      <c r="M26" s="58" t="s">
        <v>114</v>
      </c>
      <c r="N26" s="65">
        <v>45</v>
      </c>
      <c r="O26" s="65"/>
      <c r="P26" s="65">
        <v>55</v>
      </c>
      <c r="Q26" s="66">
        <v>100</v>
      </c>
    </row>
    <row r="27" spans="1:23" x14ac:dyDescent="0.35">
      <c r="A27" s="56" t="s">
        <v>437</v>
      </c>
      <c r="B27" s="65"/>
      <c r="C27" s="65"/>
      <c r="D27" s="65"/>
      <c r="E27" s="66"/>
      <c r="G27" s="58" t="s">
        <v>363</v>
      </c>
      <c r="H27" s="65">
        <v>100</v>
      </c>
      <c r="I27" s="65">
        <v>100</v>
      </c>
      <c r="J27" s="65"/>
      <c r="K27" s="66">
        <v>200</v>
      </c>
      <c r="M27" s="56" t="s">
        <v>437</v>
      </c>
      <c r="N27" s="65"/>
      <c r="O27" s="65"/>
      <c r="P27" s="65"/>
      <c r="Q27" s="66"/>
    </row>
    <row r="28" spans="1:23" x14ac:dyDescent="0.35">
      <c r="A28" s="58" t="s">
        <v>363</v>
      </c>
      <c r="B28" s="65">
        <v>100</v>
      </c>
      <c r="C28" s="65">
        <v>100</v>
      </c>
      <c r="D28" s="65"/>
      <c r="E28" s="66">
        <v>200</v>
      </c>
      <c r="M28" s="58" t="s">
        <v>363</v>
      </c>
      <c r="N28" s="65">
        <v>100</v>
      </c>
      <c r="O28" s="65">
        <v>100</v>
      </c>
      <c r="P28" s="65"/>
      <c r="Q28" s="66">
        <v>200</v>
      </c>
    </row>
    <row r="29" spans="1:23" x14ac:dyDescent="0.35">
      <c r="Q29"/>
    </row>
    <row r="30" spans="1:23" x14ac:dyDescent="0.35">
      <c r="Q30"/>
    </row>
    <row r="31" spans="1:23" x14ac:dyDescent="0.35">
      <c r="Q31"/>
    </row>
    <row r="32" spans="1:23" x14ac:dyDescent="0.35">
      <c r="Q32"/>
    </row>
    <row r="33" spans="17:17" x14ac:dyDescent="0.35">
      <c r="Q33"/>
    </row>
    <row r="34" spans="17:17" x14ac:dyDescent="0.35">
      <c r="Q34"/>
    </row>
    <row r="35" spans="17:17" x14ac:dyDescent="0.35">
      <c r="Q35"/>
    </row>
    <row r="36" spans="17:17" x14ac:dyDescent="0.35">
      <c r="Q36"/>
    </row>
    <row r="37" spans="17:17" x14ac:dyDescent="0.35">
      <c r="Q37"/>
    </row>
    <row r="38" spans="17:17" x14ac:dyDescent="0.35">
      <c r="Q38"/>
    </row>
  </sheetData>
  <pageMargins left="0.7" right="0.7" top="0.75" bottom="0.75" header="0.3" footer="0.3"/>
  <pageSetup paperSize="9" scale="5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</sheetPr>
  <dimension ref="A1:T7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3" sqref="A13:XFD13"/>
    </sheetView>
  </sheetViews>
  <sheetFormatPr defaultRowHeight="14.5" x14ac:dyDescent="0.35"/>
  <cols>
    <col min="1" max="2" width="30.7265625" customWidth="1"/>
    <col min="3" max="3" width="10.81640625" customWidth="1"/>
    <col min="4" max="4" width="9" customWidth="1"/>
    <col min="5" max="5" width="13" customWidth="1"/>
    <col min="6" max="7" width="14" customWidth="1"/>
    <col min="8" max="8" width="12.453125" customWidth="1"/>
    <col min="9" max="9" width="13" customWidth="1"/>
    <col min="10" max="11" width="14" customWidth="1"/>
    <col min="12" max="12" width="11.453125" customWidth="1"/>
    <col min="13" max="13" width="13" customWidth="1"/>
    <col min="14" max="14" width="14" customWidth="1"/>
    <col min="15" max="15" width="13" customWidth="1"/>
    <col min="16" max="16" width="11.1796875" customWidth="1"/>
    <col min="17" max="17" width="8.81640625" customWidth="1"/>
    <col min="18" max="20" width="10" customWidth="1"/>
  </cols>
  <sheetData>
    <row r="1" spans="1:20" ht="19" thickBot="1" x14ac:dyDescent="0.5">
      <c r="A1" s="72" t="s">
        <v>238</v>
      </c>
      <c r="B1" s="73"/>
      <c r="C1" s="37"/>
      <c r="D1" s="37"/>
      <c r="E1" s="74" t="s">
        <v>373</v>
      </c>
      <c r="F1" s="75"/>
      <c r="G1" s="75"/>
      <c r="H1" s="75"/>
      <c r="I1" s="76" t="s">
        <v>375</v>
      </c>
      <c r="J1" s="76"/>
      <c r="K1" s="76"/>
      <c r="L1" s="76"/>
      <c r="M1" s="77" t="s">
        <v>374</v>
      </c>
      <c r="N1" s="78"/>
      <c r="O1" s="78"/>
      <c r="P1" s="78"/>
      <c r="Q1" s="70" t="s">
        <v>51</v>
      </c>
      <c r="R1" s="71"/>
      <c r="S1" s="71"/>
      <c r="T1" s="71"/>
    </row>
    <row r="2" spans="1:20" ht="71.25" customHeight="1" x14ac:dyDescent="0.35">
      <c r="A2" s="16" t="s">
        <v>237</v>
      </c>
      <c r="B2" s="1" t="s">
        <v>1</v>
      </c>
      <c r="C2" s="38" t="s">
        <v>245</v>
      </c>
      <c r="D2" s="38" t="s">
        <v>246</v>
      </c>
      <c r="E2" s="10" t="s">
        <v>45</v>
      </c>
      <c r="F2" s="11" t="s">
        <v>239</v>
      </c>
      <c r="G2" s="11" t="s">
        <v>48</v>
      </c>
      <c r="H2" s="11" t="s">
        <v>240</v>
      </c>
      <c r="I2" s="35" t="s">
        <v>46</v>
      </c>
      <c r="J2" s="12" t="s">
        <v>241</v>
      </c>
      <c r="K2" s="12" t="s">
        <v>49</v>
      </c>
      <c r="L2" s="12" t="s">
        <v>242</v>
      </c>
      <c r="M2" s="36" t="s">
        <v>47</v>
      </c>
      <c r="N2" s="13" t="s">
        <v>243</v>
      </c>
      <c r="O2" s="13" t="s">
        <v>50</v>
      </c>
      <c r="P2" s="13" t="s">
        <v>244</v>
      </c>
      <c r="Q2" s="14" t="s">
        <v>52</v>
      </c>
      <c r="R2" s="14" t="s">
        <v>54</v>
      </c>
      <c r="S2" s="14" t="s">
        <v>53</v>
      </c>
      <c r="T2" s="14" t="s">
        <v>55</v>
      </c>
    </row>
    <row r="3" spans="1:20" x14ac:dyDescent="0.35">
      <c r="A3" s="2" t="s">
        <v>180</v>
      </c>
      <c r="B3" s="28" t="str">
        <f>VLOOKUP($A3,Licencje!$A$1:$K$74,10,FALSE)</f>
        <v>MKS Korona Wilanów</v>
      </c>
      <c r="C3" s="61">
        <f>VLOOKUP($A3,Licencje!$A$1:$K$74,9,FALSE)</f>
        <v>21680</v>
      </c>
      <c r="D3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M60</v>
      </c>
      <c r="E3" s="3">
        <v>100</v>
      </c>
      <c r="F3" s="3">
        <v>80</v>
      </c>
      <c r="G3" s="3">
        <v>100</v>
      </c>
      <c r="H3" s="63"/>
      <c r="I3" s="5">
        <v>100</v>
      </c>
      <c r="J3" s="5">
        <v>100</v>
      </c>
      <c r="K3" s="5">
        <v>100</v>
      </c>
      <c r="L3" s="5"/>
      <c r="M3" s="7">
        <v>100</v>
      </c>
      <c r="N3" s="7">
        <v>80</v>
      </c>
      <c r="O3" s="7">
        <v>80</v>
      </c>
      <c r="P3" s="7"/>
      <c r="Q3" s="9">
        <f>SUM(Men[[#This Row],[500m bieg 1]],Men[[#This Row],[500m bieg 2]],Men[[#This Row],[500m bieg 3]])</f>
        <v>300</v>
      </c>
      <c r="R3" s="9">
        <f>SUM(Men[[#This Row],[1500m Bieg 1]],Men[[#This Row],[1500m Bieg 2]],Men[[#This Row],[1500m Bieg 3]])</f>
        <v>260</v>
      </c>
      <c r="S3" s="9">
        <f>SUM(Men[[#This Row],[1000m bieg 1]],Men[[#This Row],[1000m bieg 2]],Men[[#This Row],[1000m bieg 3]])</f>
        <v>280</v>
      </c>
      <c r="T3" s="9">
        <f>SUM(Men[[#This Row],[3000 m bieg 1]],Men[[#This Row],[3000 m bieg 2]],Men[[#This Row],[3000 m bieg 3]])</f>
        <v>0</v>
      </c>
    </row>
    <row r="4" spans="1:20" x14ac:dyDescent="0.35">
      <c r="A4" s="2" t="s">
        <v>198</v>
      </c>
      <c r="B4" s="28" t="str">
        <f>VLOOKUP($A4,Licencje!$A$1:$K$74,10,FALSE)</f>
        <v>GSŁ Czarne Pantery Giżycko</v>
      </c>
      <c r="C4" s="61">
        <f>VLOOKUP($A4,Licencje!$A$1:$K$74,9,FALSE)</f>
        <v>22956</v>
      </c>
      <c r="D4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M55</v>
      </c>
      <c r="E4" s="3">
        <v>80</v>
      </c>
      <c r="F4" s="3">
        <v>80</v>
      </c>
      <c r="G4" s="3">
        <v>80</v>
      </c>
      <c r="H4" s="3"/>
      <c r="I4" s="5"/>
      <c r="J4" s="5"/>
      <c r="K4" s="5"/>
      <c r="L4" s="5"/>
      <c r="M4" s="7">
        <v>80</v>
      </c>
      <c r="N4" s="7">
        <v>80</v>
      </c>
      <c r="O4" s="7">
        <v>80</v>
      </c>
      <c r="P4" s="7">
        <v>80</v>
      </c>
      <c r="Q4" s="9">
        <f>SUM(Men[[#This Row],[500m bieg 1]],Men[[#This Row],[500m bieg 2]],Men[[#This Row],[500m bieg 3]])</f>
        <v>160</v>
      </c>
      <c r="R4" s="9">
        <f>SUM(Men[[#This Row],[1500m Bieg 1]],Men[[#This Row],[1500m Bieg 2]],Men[[#This Row],[1500m Bieg 3]])</f>
        <v>160</v>
      </c>
      <c r="S4" s="9">
        <f>SUM(Men[[#This Row],[1000m bieg 1]],Men[[#This Row],[1000m bieg 2]],Men[[#This Row],[1000m bieg 3]])</f>
        <v>160</v>
      </c>
      <c r="T4" s="9">
        <f>SUM(Men[[#This Row],[3000 m bieg 1]],Men[[#This Row],[3000 m bieg 2]],Men[[#This Row],[3000 m bieg 3]])</f>
        <v>80</v>
      </c>
    </row>
    <row r="5" spans="1:20" x14ac:dyDescent="0.35">
      <c r="A5" s="2" t="s">
        <v>283</v>
      </c>
      <c r="B5" s="28" t="str">
        <f>VLOOKUP($A5,Licencje!$A$1:$K$74,10,FALSE)</f>
        <v>GSŁ Czarne Pantery Giżycko</v>
      </c>
      <c r="C5" s="61">
        <f>VLOOKUP($A5,Licencje!$A$1:$K$74,9,FALSE)</f>
        <v>23184</v>
      </c>
      <c r="D5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M55</v>
      </c>
      <c r="E5" s="3">
        <v>100</v>
      </c>
      <c r="F5" s="3">
        <v>100</v>
      </c>
      <c r="G5" s="3">
        <v>100</v>
      </c>
      <c r="H5" s="3">
        <v>100</v>
      </c>
      <c r="I5" s="5"/>
      <c r="J5" s="5"/>
      <c r="K5" s="5"/>
      <c r="L5" s="5"/>
      <c r="M5" s="7">
        <v>100</v>
      </c>
      <c r="N5" s="7">
        <v>100</v>
      </c>
      <c r="O5" s="7">
        <v>100</v>
      </c>
      <c r="P5" s="7">
        <v>100</v>
      </c>
      <c r="Q5" s="9">
        <f>SUM(Men[[#This Row],[500m bieg 1]],Men[[#This Row],[500m bieg 2]],Men[[#This Row],[500m bieg 3]])</f>
        <v>200</v>
      </c>
      <c r="R5" s="9">
        <f>SUM(Men[[#This Row],[1500m Bieg 1]],Men[[#This Row],[1500m Bieg 2]],Men[[#This Row],[1500m Bieg 3]])</f>
        <v>200</v>
      </c>
      <c r="S5" s="9">
        <f>SUM(Men[[#This Row],[1000m bieg 1]],Men[[#This Row],[1000m bieg 2]],Men[[#This Row],[1000m bieg 3]])</f>
        <v>200</v>
      </c>
      <c r="T5" s="9">
        <f>SUM(Men[[#This Row],[3000 m bieg 1]],Men[[#This Row],[3000 m bieg 2]],Men[[#This Row],[3000 m bieg 3]])</f>
        <v>200</v>
      </c>
    </row>
    <row r="6" spans="1:20" x14ac:dyDescent="0.35">
      <c r="A6" s="2" t="s">
        <v>137</v>
      </c>
      <c r="B6" s="28" t="str">
        <f>VLOOKUP($A6,Licencje!$A$1:$K$74,10,FALSE)</f>
        <v>UKS Viking Elbląg</v>
      </c>
      <c r="C6" s="61">
        <f>VLOOKUP($A6,Licencje!$A$1:$K$74,9,FALSE)</f>
        <v>20874</v>
      </c>
      <c r="D6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M65</v>
      </c>
      <c r="E6" s="3">
        <v>80</v>
      </c>
      <c r="F6" s="3">
        <v>70</v>
      </c>
      <c r="G6" s="3">
        <v>80</v>
      </c>
      <c r="H6" s="3">
        <v>70</v>
      </c>
      <c r="I6" s="5">
        <v>100</v>
      </c>
      <c r="J6" s="5">
        <v>100</v>
      </c>
      <c r="K6" s="5">
        <v>100</v>
      </c>
      <c r="L6" s="5"/>
      <c r="M6" s="7"/>
      <c r="N6" s="7"/>
      <c r="O6" s="7">
        <v>80</v>
      </c>
      <c r="P6" s="7">
        <v>100</v>
      </c>
      <c r="Q6" s="9">
        <f>SUM(Men[[#This Row],[500m bieg 1]],Men[[#This Row],[500m bieg 2]],Men[[#This Row],[500m bieg 3]])</f>
        <v>180</v>
      </c>
      <c r="R6" s="9">
        <f>SUM(Men[[#This Row],[1500m Bieg 1]],Men[[#This Row],[1500m Bieg 2]],Men[[#This Row],[1500m Bieg 3]])</f>
        <v>170</v>
      </c>
      <c r="S6" s="9">
        <f>SUM(Men[[#This Row],[1000m bieg 1]],Men[[#This Row],[1000m bieg 2]],Men[[#This Row],[1000m bieg 3]])</f>
        <v>260</v>
      </c>
      <c r="T6" s="9">
        <f>SUM(Men[[#This Row],[3000 m bieg 1]],Men[[#This Row],[3000 m bieg 2]],Men[[#This Row],[3000 m bieg 3]])</f>
        <v>170</v>
      </c>
    </row>
    <row r="7" spans="1:20" x14ac:dyDescent="0.35">
      <c r="A7" s="2" t="s">
        <v>440</v>
      </c>
      <c r="B7" s="28" t="str">
        <f>VLOOKUP($A7,Licencje!$A$1:$K$74,10,FALSE)</f>
        <v>MKS Korona Wilanów</v>
      </c>
      <c r="C7" s="61">
        <f>VLOOKUP($A7,Licencje!$A$1:$K$74,9,FALSE)</f>
        <v>27199</v>
      </c>
      <c r="D7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7" s="3"/>
      <c r="F7" s="3"/>
      <c r="G7" s="3"/>
      <c r="H7" s="3"/>
      <c r="I7" s="5"/>
      <c r="J7" s="5"/>
      <c r="K7" s="5"/>
      <c r="L7" s="5"/>
      <c r="M7" s="7">
        <v>80</v>
      </c>
      <c r="N7" s="7">
        <v>80</v>
      </c>
      <c r="O7" s="7"/>
      <c r="P7" s="7"/>
      <c r="Q7" s="9">
        <f>SUM(Men[[#This Row],[500m bieg 1]],Men[[#This Row],[500m bieg 2]],Men[[#This Row],[500m bieg 3]])</f>
        <v>80</v>
      </c>
      <c r="R7" s="9">
        <f>SUM(Men[[#This Row],[1500m Bieg 1]],Men[[#This Row],[1500m Bieg 2]],Men[[#This Row],[1500m Bieg 3]])</f>
        <v>80</v>
      </c>
      <c r="S7" s="9">
        <f>SUM(Men[[#This Row],[1000m bieg 1]],Men[[#This Row],[1000m bieg 2]],Men[[#This Row],[1000m bieg 3]])</f>
        <v>0</v>
      </c>
      <c r="T7" s="9">
        <f>SUM(Men[[#This Row],[3000 m bieg 1]],Men[[#This Row],[3000 m bieg 2]],Men[[#This Row],[3000 m bieg 3]])</f>
        <v>0</v>
      </c>
    </row>
    <row r="8" spans="1:20" x14ac:dyDescent="0.35">
      <c r="A8" s="2" t="s">
        <v>192</v>
      </c>
      <c r="B8" s="28" t="str">
        <f>VLOOKUP($A8,Licencje!$A$1:$K$74,10,FALSE)</f>
        <v>GSŁ Czarne Pantery Giżycko</v>
      </c>
      <c r="C8" s="61">
        <f>VLOOKUP($A8,Licencje!$A$1:$K$74,9,FALSE)</f>
        <v>22282</v>
      </c>
      <c r="D8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M60</v>
      </c>
      <c r="E8" s="3">
        <v>80</v>
      </c>
      <c r="F8" s="3">
        <v>100</v>
      </c>
      <c r="G8" s="3">
        <v>80</v>
      </c>
      <c r="H8" s="3">
        <v>100</v>
      </c>
      <c r="I8" s="5"/>
      <c r="J8" s="5"/>
      <c r="K8" s="5"/>
      <c r="L8" s="5"/>
      <c r="M8" s="7">
        <v>80</v>
      </c>
      <c r="N8" s="7">
        <v>100</v>
      </c>
      <c r="O8" s="7">
        <v>70</v>
      </c>
      <c r="P8" s="7">
        <v>80</v>
      </c>
      <c r="Q8" s="9">
        <f>SUM(Men[[#This Row],[500m bieg 1]],Men[[#This Row],[500m bieg 2]],Men[[#This Row],[500m bieg 3]])</f>
        <v>160</v>
      </c>
      <c r="R8" s="9">
        <f>SUM(Men[[#This Row],[1500m Bieg 1]],Men[[#This Row],[1500m Bieg 2]],Men[[#This Row],[1500m Bieg 3]])</f>
        <v>200</v>
      </c>
      <c r="S8" s="9">
        <f>SUM(Men[[#This Row],[1000m bieg 1]],Men[[#This Row],[1000m bieg 2]],Men[[#This Row],[1000m bieg 3]])</f>
        <v>150</v>
      </c>
      <c r="T8" s="9">
        <f>SUM(Men[[#This Row],[3000 m bieg 1]],Men[[#This Row],[3000 m bieg 2]],Men[[#This Row],[3000 m bieg 3]])</f>
        <v>180</v>
      </c>
    </row>
    <row r="9" spans="1:20" x14ac:dyDescent="0.35">
      <c r="A9" s="2" t="s">
        <v>292</v>
      </c>
      <c r="B9" s="28" t="str">
        <f>VLOOKUP($A9,Licencje!$A$1:$K$74,10,FALSE)</f>
        <v>KS ARENA Tomaszów Mazowiecki</v>
      </c>
      <c r="C9" s="61">
        <f>VLOOKUP($A9,Licencje!$A$1:$K$74,9,FALSE)</f>
        <v>29005</v>
      </c>
      <c r="D9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M40</v>
      </c>
      <c r="E9" s="3">
        <v>100</v>
      </c>
      <c r="F9" s="3">
        <v>100</v>
      </c>
      <c r="G9" s="3">
        <v>100</v>
      </c>
      <c r="H9" s="63">
        <v>100</v>
      </c>
      <c r="I9" s="6"/>
      <c r="J9" s="6"/>
      <c r="K9" s="6"/>
      <c r="L9" s="6"/>
      <c r="M9" s="8">
        <v>100</v>
      </c>
      <c r="N9" s="8">
        <v>100</v>
      </c>
      <c r="O9" s="8">
        <v>100</v>
      </c>
      <c r="P9" s="8"/>
      <c r="Q9" s="9">
        <f>SUM(Men[[#This Row],[500m bieg 1]],Men[[#This Row],[500m bieg 2]],Men[[#This Row],[500m bieg 3]])</f>
        <v>200</v>
      </c>
      <c r="R9" s="9">
        <f>SUM(Men[[#This Row],[1500m Bieg 1]],Men[[#This Row],[1500m Bieg 2]],Men[[#This Row],[1500m Bieg 3]])</f>
        <v>200</v>
      </c>
      <c r="S9" s="9">
        <f>SUM(Men[[#This Row],[1000m bieg 1]],Men[[#This Row],[1000m bieg 2]],Men[[#This Row],[1000m bieg 3]])</f>
        <v>200</v>
      </c>
      <c r="T9" s="9">
        <f>SUM(Men[[#This Row],[3000 m bieg 1]],Men[[#This Row],[3000 m bieg 2]],Men[[#This Row],[3000 m bieg 3]])</f>
        <v>100</v>
      </c>
    </row>
    <row r="10" spans="1:20" x14ac:dyDescent="0.35">
      <c r="A10" s="2" t="s">
        <v>427</v>
      </c>
      <c r="B10" s="28" t="str">
        <f>VLOOKUP($A10,Licencje!$A$1:$K$74,10,FALSE)</f>
        <v>SKŁ Górnik Sanok</v>
      </c>
      <c r="C10" s="61">
        <f>VLOOKUP($A10,Licencje!$A$1:$K$74,9,FALSE)</f>
        <v>25300</v>
      </c>
      <c r="D10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M50</v>
      </c>
      <c r="E10" s="3"/>
      <c r="F10" s="3"/>
      <c r="G10" s="3"/>
      <c r="H10" s="3"/>
      <c r="I10" s="5">
        <v>80</v>
      </c>
      <c r="J10" s="5">
        <v>80</v>
      </c>
      <c r="K10" s="5"/>
      <c r="L10" s="5"/>
      <c r="M10" s="7"/>
      <c r="N10" s="7"/>
      <c r="O10" s="7"/>
      <c r="P10" s="7"/>
      <c r="Q10" s="9">
        <f>SUM(Men[[#This Row],[500m bieg 1]],Men[[#This Row],[500m bieg 2]],Men[[#This Row],[500m bieg 3]])</f>
        <v>80</v>
      </c>
      <c r="R10" s="9">
        <f>SUM(Men[[#This Row],[1500m Bieg 1]],Men[[#This Row],[1500m Bieg 2]],Men[[#This Row],[1500m Bieg 3]])</f>
        <v>80</v>
      </c>
      <c r="S10" s="9">
        <f>SUM(Men[[#This Row],[1000m bieg 1]],Men[[#This Row],[1000m bieg 2]],Men[[#This Row],[1000m bieg 3]])</f>
        <v>0</v>
      </c>
      <c r="T10" s="9">
        <f>SUM(Men[[#This Row],[3000 m bieg 1]],Men[[#This Row],[3000 m bieg 2]],Men[[#This Row],[3000 m bieg 3]])</f>
        <v>0</v>
      </c>
    </row>
    <row r="11" spans="1:20" x14ac:dyDescent="0.35">
      <c r="A11" s="2" t="s">
        <v>392</v>
      </c>
      <c r="B11" s="28" t="str">
        <f>VLOOKUP($A11,Licencje!$A$1:$K$74,10,FALSE)</f>
        <v>MKS Cuprum Lubin</v>
      </c>
      <c r="C11" s="61">
        <f>VLOOKUP($A11,Licencje!$A$1:$K$74,9,FALSE)</f>
        <v>30057</v>
      </c>
      <c r="D11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M40</v>
      </c>
      <c r="E11" s="3">
        <v>80</v>
      </c>
      <c r="F11" s="3">
        <v>80</v>
      </c>
      <c r="G11" s="3">
        <v>80</v>
      </c>
      <c r="H11" s="3">
        <v>80</v>
      </c>
      <c r="I11" s="5"/>
      <c r="J11" s="5"/>
      <c r="K11" s="5"/>
      <c r="L11" s="5"/>
      <c r="M11" s="7"/>
      <c r="N11" s="7"/>
      <c r="O11" s="7"/>
      <c r="P11" s="7"/>
      <c r="Q11" s="9">
        <f>SUM(Men[[#This Row],[500m bieg 1]],Men[[#This Row],[500m bieg 2]],Men[[#This Row],[500m bieg 3]])</f>
        <v>80</v>
      </c>
      <c r="R11" s="9">
        <f>SUM(Men[[#This Row],[1500m Bieg 1]],Men[[#This Row],[1500m Bieg 2]],Men[[#This Row],[1500m Bieg 3]])</f>
        <v>80</v>
      </c>
      <c r="S11" s="9">
        <f>SUM(Men[[#This Row],[1000m bieg 1]],Men[[#This Row],[1000m bieg 2]],Men[[#This Row],[1000m bieg 3]])</f>
        <v>80</v>
      </c>
      <c r="T11" s="9">
        <f>SUM(Men[[#This Row],[3000 m bieg 1]],Men[[#This Row],[3000 m bieg 2]],Men[[#This Row],[3000 m bieg 3]])</f>
        <v>80</v>
      </c>
    </row>
    <row r="12" spans="1:20" x14ac:dyDescent="0.35">
      <c r="A12" s="2" t="s">
        <v>420</v>
      </c>
      <c r="B12" s="28" t="str">
        <f>VLOOKUP($A12,Licencje!$A$1:$K$74,10,FALSE)</f>
        <v>GSŁ Czarne Pantery Giżycko</v>
      </c>
      <c r="C12" s="61">
        <f>VLOOKUP($A12,Licencje!$A$1:$K$74,9,FALSE)</f>
        <v>20583</v>
      </c>
      <c r="D12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M65</v>
      </c>
      <c r="E12" s="3">
        <v>70</v>
      </c>
      <c r="F12" s="3">
        <v>80</v>
      </c>
      <c r="G12" s="3">
        <v>55</v>
      </c>
      <c r="H12" s="3">
        <v>55</v>
      </c>
      <c r="I12" s="5"/>
      <c r="J12" s="5"/>
      <c r="K12" s="5"/>
      <c r="L12" s="5"/>
      <c r="M12" s="7"/>
      <c r="N12" s="7"/>
      <c r="O12" s="7"/>
      <c r="P12" s="7"/>
      <c r="Q12" s="9">
        <f>SUM(Men[[#This Row],[500m bieg 1]],Men[[#This Row],[500m bieg 2]],Men[[#This Row],[500m bieg 3]])</f>
        <v>70</v>
      </c>
      <c r="R12" s="9">
        <f>SUM(Men[[#This Row],[1500m Bieg 1]],Men[[#This Row],[1500m Bieg 2]],Men[[#This Row],[1500m Bieg 3]])</f>
        <v>80</v>
      </c>
      <c r="S12" s="9">
        <f>SUM(Men[[#This Row],[1000m bieg 1]],Men[[#This Row],[1000m bieg 2]],Men[[#This Row],[1000m bieg 3]])</f>
        <v>55</v>
      </c>
      <c r="T12" s="9">
        <f>SUM(Men[[#This Row],[3000 m bieg 1]],Men[[#This Row],[3000 m bieg 2]],Men[[#This Row],[3000 m bieg 3]])</f>
        <v>55</v>
      </c>
    </row>
    <row r="13" spans="1:20" x14ac:dyDescent="0.35">
      <c r="A13" s="2" t="s">
        <v>377</v>
      </c>
      <c r="B13" s="28" t="str">
        <f>VLOOKUP($A13,Licencje!$A$1:$K$74,10,FALSE)</f>
        <v>GSŁ Czarne Pantery Giżycko</v>
      </c>
      <c r="C13" s="61">
        <f>VLOOKUP($A13,Licencje!$A$1:$K$74,9,FALSE)</f>
        <v>21670</v>
      </c>
      <c r="D13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M60</v>
      </c>
      <c r="E13" s="3">
        <v>70</v>
      </c>
      <c r="F13" s="3">
        <v>70</v>
      </c>
      <c r="G13" s="3">
        <v>70</v>
      </c>
      <c r="H13" s="3"/>
      <c r="I13" s="5"/>
      <c r="J13" s="5"/>
      <c r="K13" s="5"/>
      <c r="L13" s="5"/>
      <c r="M13" s="7">
        <v>70</v>
      </c>
      <c r="N13" s="7"/>
      <c r="O13" s="7">
        <v>100</v>
      </c>
      <c r="P13" s="7">
        <v>100</v>
      </c>
      <c r="Q13" s="9">
        <f>SUM(Men[[#This Row],[500m bieg 1]],Men[[#This Row],[500m bieg 2]],Men[[#This Row],[500m bieg 3]])</f>
        <v>140</v>
      </c>
      <c r="R13" s="9">
        <f>SUM(Men[[#This Row],[1500m Bieg 1]],Men[[#This Row],[1500m Bieg 2]],Men[[#This Row],[1500m Bieg 3]])</f>
        <v>70</v>
      </c>
      <c r="S13" s="9">
        <f>SUM(Men[[#This Row],[1000m bieg 1]],Men[[#This Row],[1000m bieg 2]],Men[[#This Row],[1000m bieg 3]])</f>
        <v>170</v>
      </c>
      <c r="T13" s="9">
        <f>SUM(Men[[#This Row],[3000 m bieg 1]],Men[[#This Row],[3000 m bieg 2]],Men[[#This Row],[3000 m bieg 3]])</f>
        <v>100</v>
      </c>
    </row>
    <row r="14" spans="1:20" x14ac:dyDescent="0.35">
      <c r="A14" s="2" t="s">
        <v>143</v>
      </c>
      <c r="B14" s="28" t="str">
        <f>VLOOKUP($A14,Licencje!$A$1:$K$74,10,FALSE)</f>
        <v>SKŁ Górnik Sanok</v>
      </c>
      <c r="C14" s="61">
        <f>VLOOKUP($A14,Licencje!$A$1:$K$74,9,FALSE)</f>
        <v>26453</v>
      </c>
      <c r="D14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M50</v>
      </c>
      <c r="E14" s="3">
        <v>100</v>
      </c>
      <c r="F14" s="3">
        <v>80</v>
      </c>
      <c r="G14" s="3">
        <v>100</v>
      </c>
      <c r="H14" s="3">
        <v>80</v>
      </c>
      <c r="I14" s="5">
        <v>100</v>
      </c>
      <c r="J14" s="5">
        <v>100</v>
      </c>
      <c r="K14" s="5">
        <v>100</v>
      </c>
      <c r="L14" s="5">
        <v>100</v>
      </c>
      <c r="M14" s="7">
        <v>100</v>
      </c>
      <c r="N14" s="7">
        <v>80</v>
      </c>
      <c r="O14" s="7">
        <v>100</v>
      </c>
      <c r="P14" s="7">
        <v>80</v>
      </c>
      <c r="Q14" s="9">
        <f>SUM(Men[[#This Row],[500m bieg 1]],Men[[#This Row],[500m bieg 2]],Men[[#This Row],[500m bieg 3]])</f>
        <v>300</v>
      </c>
      <c r="R14" s="9">
        <f>SUM(Men[[#This Row],[1500m Bieg 1]],Men[[#This Row],[1500m Bieg 2]],Men[[#This Row],[1500m Bieg 3]])</f>
        <v>260</v>
      </c>
      <c r="S14" s="9">
        <f>SUM(Men[[#This Row],[1000m bieg 1]],Men[[#This Row],[1000m bieg 2]],Men[[#This Row],[1000m bieg 3]])</f>
        <v>300</v>
      </c>
      <c r="T14" s="9">
        <f>SUM(Men[[#This Row],[3000 m bieg 1]],Men[[#This Row],[3000 m bieg 2]],Men[[#This Row],[3000 m bieg 3]])</f>
        <v>260</v>
      </c>
    </row>
    <row r="15" spans="1:20" x14ac:dyDescent="0.35">
      <c r="A15" s="2" t="s">
        <v>296</v>
      </c>
      <c r="B15" s="28" t="str">
        <f>VLOOKUP($A15,Licencje!$A$1:$K$74,10,FALSE)</f>
        <v>MKS Korona Wilanów</v>
      </c>
      <c r="C15" s="61">
        <f>VLOOKUP($A15,Licencje!$A$1:$K$74,9,FALSE)</f>
        <v>19649</v>
      </c>
      <c r="D15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M65</v>
      </c>
      <c r="E15" s="3">
        <v>35</v>
      </c>
      <c r="F15" s="3">
        <v>35</v>
      </c>
      <c r="G15" s="3">
        <v>35</v>
      </c>
      <c r="H15" s="3">
        <v>40</v>
      </c>
      <c r="I15" s="5"/>
      <c r="J15" s="5"/>
      <c r="K15" s="5"/>
      <c r="L15" s="5"/>
      <c r="M15" s="7"/>
      <c r="N15" s="7"/>
      <c r="O15" s="7"/>
      <c r="P15" s="7"/>
      <c r="Q15" s="9">
        <v>0</v>
      </c>
      <c r="R15" s="9">
        <v>0</v>
      </c>
      <c r="S15" s="9">
        <v>0</v>
      </c>
      <c r="T15" s="9">
        <v>0</v>
      </c>
    </row>
    <row r="16" spans="1:20" x14ac:dyDescent="0.35">
      <c r="A16" s="2" t="s">
        <v>126</v>
      </c>
      <c r="B16" s="28" t="str">
        <f>VLOOKUP($A16,Licencje!$A$1:$K$74,10,FALSE)</f>
        <v>UKS Viking Elbląg</v>
      </c>
      <c r="C16" s="61">
        <f>VLOOKUP($A16,Licencje!$A$1:$K$74,9,FALSE)</f>
        <v>21384</v>
      </c>
      <c r="D16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M60</v>
      </c>
      <c r="E16" s="3">
        <v>55</v>
      </c>
      <c r="F16" s="3">
        <v>55</v>
      </c>
      <c r="G16" s="3">
        <v>55</v>
      </c>
      <c r="H16" s="3">
        <v>80</v>
      </c>
      <c r="I16" s="5">
        <v>80</v>
      </c>
      <c r="J16" s="5">
        <v>80</v>
      </c>
      <c r="K16" s="5">
        <v>80</v>
      </c>
      <c r="L16" s="5">
        <v>100</v>
      </c>
      <c r="M16" s="7">
        <v>55</v>
      </c>
      <c r="N16" s="7">
        <v>70</v>
      </c>
      <c r="O16" s="7">
        <v>55</v>
      </c>
      <c r="P16" s="7">
        <v>70</v>
      </c>
      <c r="Q16" s="9">
        <f>SUM(Men[[#This Row],[500m bieg 1]],Men[[#This Row],[500m bieg 2]],Men[[#This Row],[500m bieg 3]])</f>
        <v>190</v>
      </c>
      <c r="R16" s="9">
        <f>SUM(Men[[#This Row],[1500m Bieg 1]],Men[[#This Row],[1500m Bieg 2]],Men[[#This Row],[1500m Bieg 3]])</f>
        <v>205</v>
      </c>
      <c r="S16" s="9">
        <f>SUM(Men[[#This Row],[1000m bieg 1]],Men[[#This Row],[1000m bieg 2]],Men[[#This Row],[1000m bieg 3]])</f>
        <v>190</v>
      </c>
      <c r="T16" s="9">
        <f>SUM(Men[[#This Row],[3000 m bieg 1]],Men[[#This Row],[3000 m bieg 2]],Men[[#This Row],[3000 m bieg 3]])</f>
        <v>250</v>
      </c>
    </row>
    <row r="17" spans="1:20" x14ac:dyDescent="0.35">
      <c r="A17" s="2" t="s">
        <v>96</v>
      </c>
      <c r="B17" s="28" t="str">
        <f>VLOOKUP($A17,Licencje!$A$1:$K$74,10,FALSE)</f>
        <v>KS SNPTT 1907 Zakopane</v>
      </c>
      <c r="C17" s="61">
        <f>VLOOKUP($A17,Licencje!$A$1:$K$74,9,FALSE)</f>
        <v>26335</v>
      </c>
      <c r="D17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M50</v>
      </c>
      <c r="E17" s="3">
        <v>80</v>
      </c>
      <c r="F17" s="3">
        <v>100</v>
      </c>
      <c r="G17" s="3">
        <v>80</v>
      </c>
      <c r="H17" s="3">
        <v>100</v>
      </c>
      <c r="I17" s="5"/>
      <c r="J17" s="5"/>
      <c r="K17" s="5"/>
      <c r="L17" s="5"/>
      <c r="M17" s="7"/>
      <c r="N17" s="7">
        <v>100</v>
      </c>
      <c r="O17" s="7">
        <v>80</v>
      </c>
      <c r="P17" s="7">
        <v>100</v>
      </c>
      <c r="Q17" s="9">
        <f>SUM(Men[[#This Row],[500m bieg 1]],Men[[#This Row],[500m bieg 2]],Men[[#This Row],[500m bieg 3]])</f>
        <v>80</v>
      </c>
      <c r="R17" s="9">
        <f>SUM(Men[[#This Row],[1500m Bieg 1]],Men[[#This Row],[1500m Bieg 2]],Men[[#This Row],[1500m Bieg 3]])</f>
        <v>200</v>
      </c>
      <c r="S17" s="9">
        <f>SUM(Men[[#This Row],[1000m bieg 1]],Men[[#This Row],[1000m bieg 2]],Men[[#This Row],[1000m bieg 3]])</f>
        <v>160</v>
      </c>
      <c r="T17" s="9">
        <f>SUM(Men[[#This Row],[3000 m bieg 1]],Men[[#This Row],[3000 m bieg 2]],Men[[#This Row],[3000 m bieg 3]])</f>
        <v>200</v>
      </c>
    </row>
    <row r="18" spans="1:20" x14ac:dyDescent="0.35">
      <c r="A18" s="2" t="s">
        <v>189</v>
      </c>
      <c r="B18" s="28" t="str">
        <f>VLOOKUP($A18,Licencje!$A$1:$K$74,10,FALSE)</f>
        <v>GSŁ Czarne Pantery Giżycko</v>
      </c>
      <c r="C18" s="61">
        <f>VLOOKUP($A18,Licencje!$A$1:$K$74,9,FALSE)</f>
        <v>20002</v>
      </c>
      <c r="D18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M65</v>
      </c>
      <c r="E18" s="3">
        <v>100</v>
      </c>
      <c r="F18" s="3">
        <v>100</v>
      </c>
      <c r="G18" s="3">
        <v>100</v>
      </c>
      <c r="H18" s="3">
        <v>100</v>
      </c>
      <c r="I18" s="5"/>
      <c r="J18" s="5"/>
      <c r="K18" s="5"/>
      <c r="L18" s="5"/>
      <c r="M18" s="7">
        <v>100</v>
      </c>
      <c r="N18" s="7">
        <v>100</v>
      </c>
      <c r="O18" s="7">
        <v>100</v>
      </c>
      <c r="P18" s="7">
        <v>80</v>
      </c>
      <c r="Q18" s="9">
        <f>SUM(Men[[#This Row],[500m bieg 1]],Men[[#This Row],[500m bieg 2]],Men[[#This Row],[500m bieg 3]])</f>
        <v>200</v>
      </c>
      <c r="R18" s="9">
        <f>SUM(Men[[#This Row],[1500m Bieg 1]],Men[[#This Row],[1500m Bieg 2]],Men[[#This Row],[1500m Bieg 3]])</f>
        <v>200</v>
      </c>
      <c r="S18" s="9">
        <f>SUM(Men[[#This Row],[1000m bieg 1]],Men[[#This Row],[1000m bieg 2]],Men[[#This Row],[1000m bieg 3]])</f>
        <v>200</v>
      </c>
      <c r="T18" s="9">
        <f>SUM(Men[[#This Row],[3000 m bieg 1]],Men[[#This Row],[3000 m bieg 2]],Men[[#This Row],[3000 m bieg 3]])</f>
        <v>180</v>
      </c>
    </row>
    <row r="19" spans="1:20" x14ac:dyDescent="0.35">
      <c r="A19" s="2" t="s">
        <v>114</v>
      </c>
      <c r="B19" s="28" t="str">
        <f>VLOOKUP($A19,Licencje!$A$1:$K$74,10,FALSE)</f>
        <v>MKS Cuprum Lubin</v>
      </c>
      <c r="C19" s="61">
        <f>VLOOKUP($A19,Licencje!$A$1:$K$74,9,FALSE)</f>
        <v>20469</v>
      </c>
      <c r="D19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M65</v>
      </c>
      <c r="E19" s="3">
        <v>40</v>
      </c>
      <c r="F19" s="3">
        <v>40</v>
      </c>
      <c r="G19" s="3">
        <v>45</v>
      </c>
      <c r="H19" s="3">
        <v>45</v>
      </c>
      <c r="I19" s="5"/>
      <c r="J19" s="5"/>
      <c r="K19" s="5"/>
      <c r="L19" s="5"/>
      <c r="M19" s="7">
        <v>70</v>
      </c>
      <c r="N19" s="7">
        <v>70</v>
      </c>
      <c r="O19" s="7">
        <v>55</v>
      </c>
      <c r="P19" s="7">
        <v>55</v>
      </c>
      <c r="Q19" s="9">
        <f>SUM(Men[[#This Row],[500m bieg 1]],Men[[#This Row],[500m bieg 2]],Men[[#This Row],[500m bieg 3]])</f>
        <v>110</v>
      </c>
      <c r="R19" s="9">
        <f>SUM(Men[[#This Row],[1500m Bieg 1]],Men[[#This Row],[1500m Bieg 2]],Men[[#This Row],[1500m Bieg 3]])</f>
        <v>110</v>
      </c>
      <c r="S19" s="9">
        <f>SUM(Men[[#This Row],[1000m bieg 1]],Men[[#This Row],[1000m bieg 2]],Men[[#This Row],[1000m bieg 3]])</f>
        <v>100</v>
      </c>
      <c r="T19" s="9">
        <f>SUM(Men[[#This Row],[3000 m bieg 1]],Men[[#This Row],[3000 m bieg 2]],Men[[#This Row],[3000 m bieg 3]])</f>
        <v>100</v>
      </c>
    </row>
    <row r="20" spans="1:20" x14ac:dyDescent="0.35">
      <c r="A20" s="2" t="s">
        <v>388</v>
      </c>
      <c r="B20" s="28" t="str">
        <f>VLOOKUP($A20,Licencje!$A$1:$K$74,10,FALSE)</f>
        <v>MKS Cuprum Lubin</v>
      </c>
      <c r="C20" s="61">
        <f>VLOOKUP($A20,Licencje!$A$1:$K$74,9,FALSE)</f>
        <v>27320</v>
      </c>
      <c r="D20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20" s="3">
        <v>70</v>
      </c>
      <c r="F20" s="3">
        <v>70</v>
      </c>
      <c r="G20" s="3">
        <v>70</v>
      </c>
      <c r="H20" s="3">
        <v>70</v>
      </c>
      <c r="I20" s="5">
        <v>70</v>
      </c>
      <c r="J20" s="5">
        <v>80</v>
      </c>
      <c r="K20" s="5">
        <v>70</v>
      </c>
      <c r="L20" s="5">
        <v>70</v>
      </c>
      <c r="M20" s="7">
        <v>40</v>
      </c>
      <c r="N20" s="7"/>
      <c r="O20" s="7"/>
      <c r="P20" s="7"/>
      <c r="Q20" s="9">
        <f>SUM(Men[[#This Row],[500m bieg 1]],Men[[#This Row],[500m bieg 2]],Men[[#This Row],[500m bieg 3]])</f>
        <v>180</v>
      </c>
      <c r="R20" s="9">
        <v>0</v>
      </c>
      <c r="S20" s="9">
        <f>SUM(Men[[#This Row],[1000m bieg 1]],Men[[#This Row],[1000m bieg 2]],Men[[#This Row],[1000m bieg 3]])</f>
        <v>140</v>
      </c>
      <c r="T20" s="9">
        <f>SUM(Men[[#This Row],[3000 m bieg 1]],Men[[#This Row],[3000 m bieg 2]],Men[[#This Row],[3000 m bieg 3]])</f>
        <v>140</v>
      </c>
    </row>
    <row r="21" spans="1:20" x14ac:dyDescent="0.35">
      <c r="A21" s="2" t="s">
        <v>363</v>
      </c>
      <c r="B21" s="28" t="str">
        <f>VLOOKUP($A21,Licencje!$A$1:$K$74,10,FALSE)</f>
        <v>Masters</v>
      </c>
      <c r="C21" s="61">
        <f>VLOOKUP($A21,Licencje!$A$1:$K$74,9,FALSE)</f>
        <v>18398</v>
      </c>
      <c r="D21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M70</v>
      </c>
      <c r="E21" s="3">
        <v>100</v>
      </c>
      <c r="F21" s="3">
        <v>100</v>
      </c>
      <c r="G21" s="3">
        <v>100</v>
      </c>
      <c r="H21" s="3">
        <v>100</v>
      </c>
      <c r="I21" s="5">
        <v>100</v>
      </c>
      <c r="J21" s="5">
        <v>100</v>
      </c>
      <c r="K21" s="5">
        <v>100</v>
      </c>
      <c r="L21" s="5"/>
      <c r="M21" s="7"/>
      <c r="N21" s="7"/>
      <c r="O21" s="7"/>
      <c r="P21" s="7"/>
      <c r="Q21" s="9">
        <f>SUM(Men[[#This Row],[500m bieg 1]],Men[[#This Row],[500m bieg 2]],Men[[#This Row],[500m bieg 3]])</f>
        <v>200</v>
      </c>
      <c r="R21" s="9">
        <f>SUM(Men[[#This Row],[1500m Bieg 1]],Men[[#This Row],[1500m Bieg 2]],Men[[#This Row],[1500m Bieg 3]])</f>
        <v>200</v>
      </c>
      <c r="S21" s="9">
        <f>SUM(Men[[#This Row],[1000m bieg 1]],Men[[#This Row],[1000m bieg 2]],Men[[#This Row],[1000m bieg 3]])</f>
        <v>200</v>
      </c>
      <c r="T21" s="9">
        <f>SUM(Men[[#This Row],[3000 m bieg 1]],Men[[#This Row],[3000 m bieg 2]],Men[[#This Row],[3000 m bieg 3]])</f>
        <v>100</v>
      </c>
    </row>
    <row r="22" spans="1:20" x14ac:dyDescent="0.35">
      <c r="A22" s="2" t="s">
        <v>195</v>
      </c>
      <c r="B22" s="28" t="str">
        <f>VLOOKUP($A22,Licencje!$A$1:$K$74,10,FALSE)</f>
        <v>GSŁ Czarne Pantery Giżycko</v>
      </c>
      <c r="C22" s="61">
        <f>VLOOKUP($A22,Licencje!$A$1:$K$74,9,FALSE)</f>
        <v>20855</v>
      </c>
      <c r="D22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M65</v>
      </c>
      <c r="E22" s="3">
        <v>45</v>
      </c>
      <c r="F22" s="3">
        <v>45</v>
      </c>
      <c r="G22" s="3">
        <v>40</v>
      </c>
      <c r="H22" s="63">
        <v>35</v>
      </c>
      <c r="I22" s="5"/>
      <c r="J22" s="5"/>
      <c r="K22" s="5"/>
      <c r="L22" s="5"/>
      <c r="M22" s="7"/>
      <c r="N22" s="7"/>
      <c r="O22" s="7"/>
      <c r="P22" s="7"/>
      <c r="Q22" s="9">
        <f>SUM(Men[[#This Row],[500m bieg 1]],Men[[#This Row],[500m bieg 2]],Men[[#This Row],[500m bieg 3]])</f>
        <v>45</v>
      </c>
      <c r="R22" s="9">
        <f>SUM(Men[[#This Row],[1500m Bieg 1]],Men[[#This Row],[1500m Bieg 2]],Men[[#This Row],[1500m Bieg 3]])</f>
        <v>45</v>
      </c>
      <c r="S22" s="9">
        <f>SUM(Men[[#This Row],[1000m bieg 1]],Men[[#This Row],[1000m bieg 2]],Men[[#This Row],[1000m bieg 3]])</f>
        <v>40</v>
      </c>
      <c r="T22" s="9">
        <f>SUM(Men[[#This Row],[3000 m bieg 1]],Men[[#This Row],[3000 m bieg 2]],Men[[#This Row],[3000 m bieg 3]])</f>
        <v>35</v>
      </c>
    </row>
    <row r="23" spans="1:20" x14ac:dyDescent="0.35">
      <c r="A23" s="2" t="s">
        <v>110</v>
      </c>
      <c r="B23" s="28" t="str">
        <f>VLOOKUP($A23,Licencje!$A$1:$K$74,10,FALSE)</f>
        <v>MKS Cuprum Lubin</v>
      </c>
      <c r="C23" s="61">
        <f>VLOOKUP($A23,Licencje!$A$1:$K$74,9,FALSE)</f>
        <v>27188</v>
      </c>
      <c r="D23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23" s="3">
        <v>45</v>
      </c>
      <c r="F23" s="3">
        <v>45</v>
      </c>
      <c r="G23" s="3">
        <v>55</v>
      </c>
      <c r="H23" s="63">
        <v>45</v>
      </c>
      <c r="I23" s="5">
        <v>55</v>
      </c>
      <c r="J23" s="5">
        <v>45</v>
      </c>
      <c r="K23" s="5">
        <v>45</v>
      </c>
      <c r="L23" s="5">
        <v>45</v>
      </c>
      <c r="M23" s="7">
        <v>55</v>
      </c>
      <c r="N23" s="7">
        <v>45</v>
      </c>
      <c r="O23" s="7">
        <v>70</v>
      </c>
      <c r="P23" s="7">
        <v>55</v>
      </c>
      <c r="Q23" s="9">
        <f>SUM(Men[[#This Row],[500m bieg 1]],Men[[#This Row],[500m bieg 2]],Men[[#This Row],[500m bieg 3]])</f>
        <v>155</v>
      </c>
      <c r="R23" s="9">
        <f>SUM(Men[[#This Row],[1500m Bieg 1]],Men[[#This Row],[1500m Bieg 2]],Men[[#This Row],[1500m Bieg 3]])</f>
        <v>135</v>
      </c>
      <c r="S23" s="9">
        <f>SUM(Men[[#This Row],[1000m bieg 1]],Men[[#This Row],[1000m bieg 2]],Men[[#This Row],[1000m bieg 3]])</f>
        <v>170</v>
      </c>
      <c r="T23" s="9">
        <f>SUM(Men[[#This Row],[3000 m bieg 1]],Men[[#This Row],[3000 m bieg 2]],Men[[#This Row],[3000 m bieg 3]])</f>
        <v>145</v>
      </c>
    </row>
    <row r="24" spans="1:20" x14ac:dyDescent="0.35">
      <c r="A24" s="2" t="s">
        <v>367</v>
      </c>
      <c r="B24" s="28" t="str">
        <f>VLOOKUP($A24,Licencje!$A$1:$K$74,10,FALSE)</f>
        <v>Masters</v>
      </c>
      <c r="C24" s="61">
        <f>VLOOKUP($A24,Licencje!$A$1:$K$74,9,FALSE)</f>
        <v>19677</v>
      </c>
      <c r="D24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M65</v>
      </c>
      <c r="E24" s="3">
        <v>55</v>
      </c>
      <c r="F24" s="3">
        <v>55</v>
      </c>
      <c r="G24" s="3">
        <v>70</v>
      </c>
      <c r="H24" s="3">
        <v>80</v>
      </c>
      <c r="I24" s="5">
        <v>80</v>
      </c>
      <c r="J24" s="5">
        <v>80</v>
      </c>
      <c r="K24" s="5">
        <v>80</v>
      </c>
      <c r="L24" s="5"/>
      <c r="M24" s="7">
        <v>80</v>
      </c>
      <c r="N24" s="7">
        <v>80</v>
      </c>
      <c r="O24" s="7">
        <v>70</v>
      </c>
      <c r="P24" s="7">
        <v>70</v>
      </c>
      <c r="Q24" s="9">
        <f>SUM(Men[[#This Row],[500m bieg 1]],Men[[#This Row],[500m bieg 2]],Men[[#This Row],[500m bieg 3]])</f>
        <v>215</v>
      </c>
      <c r="R24" s="9">
        <f>SUM(Men[[#This Row],[1500m Bieg 1]],Men[[#This Row],[1500m Bieg 2]],Men[[#This Row],[1500m Bieg 3]])</f>
        <v>215</v>
      </c>
      <c r="S24" s="9">
        <f>SUM(Men[[#This Row],[1000m bieg 1]],Men[[#This Row],[1000m bieg 2]],Men[[#This Row],[1000m bieg 3]])</f>
        <v>220</v>
      </c>
      <c r="T24" s="9">
        <f>SUM(Men[[#This Row],[3000 m bieg 1]],Men[[#This Row],[3000 m bieg 2]],Men[[#This Row],[3000 m bieg 3]])</f>
        <v>150</v>
      </c>
    </row>
    <row r="25" spans="1:20" x14ac:dyDescent="0.35">
      <c r="A25" s="2" t="s">
        <v>402</v>
      </c>
      <c r="B25" s="28" t="str">
        <f>VLOOKUP($A25,Licencje!$A$1:$K$74,10,FALSE)</f>
        <v>UKS Viking Elbląg</v>
      </c>
      <c r="C25" s="61">
        <f>VLOOKUP($A25,Licencje!$A$1:$K$74,9,FALSE)</f>
        <v>26636</v>
      </c>
      <c r="D25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25" s="3">
        <v>100</v>
      </c>
      <c r="F25" s="3">
        <v>100</v>
      </c>
      <c r="G25" s="3">
        <v>100</v>
      </c>
      <c r="H25" s="63">
        <v>100</v>
      </c>
      <c r="I25" s="5"/>
      <c r="J25" s="5"/>
      <c r="K25" s="5"/>
      <c r="L25" s="5"/>
      <c r="M25" s="7"/>
      <c r="N25" s="7"/>
      <c r="O25" s="7"/>
      <c r="P25" s="7"/>
      <c r="Q25" s="9">
        <v>0</v>
      </c>
      <c r="R25" s="9">
        <f>SUM(Men[[#This Row],[1500m Bieg 1]],Men[[#This Row],[1500m Bieg 2]],Men[[#This Row],[1500m Bieg 3]])</f>
        <v>100</v>
      </c>
      <c r="S25" s="9">
        <v>0</v>
      </c>
      <c r="T25" s="9">
        <v>0</v>
      </c>
    </row>
    <row r="26" spans="1:20" x14ac:dyDescent="0.35">
      <c r="A26" s="2" t="s">
        <v>370</v>
      </c>
      <c r="B26" s="28" t="str">
        <f>VLOOKUP($A26,Licencje!$A$1:$K$74,10,FALSE)</f>
        <v>GSŁ Czarne Pantery Giżycko</v>
      </c>
      <c r="C26" s="61">
        <f>VLOOKUP($A26,Licencje!$A$1:$K$74,9,FALSE)</f>
        <v>26783</v>
      </c>
      <c r="D26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26" s="3">
        <v>40</v>
      </c>
      <c r="F26" s="3">
        <v>40</v>
      </c>
      <c r="G26" s="3">
        <v>45</v>
      </c>
      <c r="H26" s="3">
        <v>55</v>
      </c>
      <c r="I26" s="5"/>
      <c r="J26" s="5"/>
      <c r="K26" s="5"/>
      <c r="L26" s="5"/>
      <c r="M26" s="7">
        <v>45</v>
      </c>
      <c r="N26" s="7">
        <v>55</v>
      </c>
      <c r="O26" s="7">
        <v>55</v>
      </c>
      <c r="P26" s="7">
        <v>70</v>
      </c>
      <c r="Q26" s="9">
        <f>SUM(Men[[#This Row],[500m bieg 1]],Men[[#This Row],[500m bieg 2]],Men[[#This Row],[500m bieg 3]])</f>
        <v>85</v>
      </c>
      <c r="R26" s="9">
        <f>SUM(Men[[#This Row],[1500m Bieg 1]],Men[[#This Row],[1500m Bieg 2]],Men[[#This Row],[1500m Bieg 3]])</f>
        <v>95</v>
      </c>
      <c r="S26" s="9">
        <f>SUM(Men[[#This Row],[1000m bieg 1]],Men[[#This Row],[1000m bieg 2]],Men[[#This Row],[1000m bieg 3]])</f>
        <v>100</v>
      </c>
      <c r="T26" s="9">
        <f>SUM(Men[[#This Row],[3000 m bieg 1]],Men[[#This Row],[3000 m bieg 2]],Men[[#This Row],[3000 m bieg 3]])</f>
        <v>125</v>
      </c>
    </row>
    <row r="27" spans="1:20" x14ac:dyDescent="0.35">
      <c r="A27" s="2" t="s">
        <v>423</v>
      </c>
      <c r="B27" s="28" t="str">
        <f>VLOOKUP($A27,Licencje!$A$1:$K$74,10,FALSE)</f>
        <v>UKS Viking Elbląg</v>
      </c>
      <c r="C27" s="61">
        <f>VLOOKUP($A27,Licencje!$A$1:$K$74,9,FALSE)</f>
        <v>27216</v>
      </c>
      <c r="D27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27" s="3"/>
      <c r="F27" s="3"/>
      <c r="G27" s="3"/>
      <c r="H27" s="3"/>
      <c r="I27" s="5">
        <v>100</v>
      </c>
      <c r="J27" s="5">
        <v>70</v>
      </c>
      <c r="K27" s="5">
        <v>99.99</v>
      </c>
      <c r="L27" s="5">
        <v>100</v>
      </c>
      <c r="M27" s="7"/>
      <c r="N27" s="7"/>
      <c r="O27" s="7"/>
      <c r="P27" s="7"/>
      <c r="Q27" s="9">
        <f>SUM(Men[[#This Row],[500m bieg 1]],Men[[#This Row],[500m bieg 2]],Men[[#This Row],[500m bieg 3]])</f>
        <v>100</v>
      </c>
      <c r="R27" s="9">
        <f>SUM(Men[[#This Row],[1500m Bieg 1]],Men[[#This Row],[1500m Bieg 2]],Men[[#This Row],[1500m Bieg 3]])</f>
        <v>70</v>
      </c>
      <c r="S27" s="9">
        <f>SUM(Men[[#This Row],[1000m bieg 1]],Men[[#This Row],[1000m bieg 2]],Men[[#This Row],[1000m bieg 3]])</f>
        <v>99.99</v>
      </c>
      <c r="T27" s="9">
        <f>SUM(Men[[#This Row],[3000 m bieg 1]],Men[[#This Row],[3000 m bieg 2]],Men[[#This Row],[3000 m bieg 3]])</f>
        <v>100</v>
      </c>
    </row>
    <row r="28" spans="1:20" x14ac:dyDescent="0.35">
      <c r="A28" s="2" t="s">
        <v>315</v>
      </c>
      <c r="B28" s="28" t="str">
        <f>VLOOKUP($A28,Licencje!$A$1:$K$74,10,FALSE)</f>
        <v>KS SNPTT 1907 Zakopane</v>
      </c>
      <c r="C28" s="61">
        <f>VLOOKUP($A28,Licencje!$A$1:$K$74,9,FALSE)</f>
        <v>27557</v>
      </c>
      <c r="D28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28" s="3">
        <v>55</v>
      </c>
      <c r="F28" s="3">
        <v>55</v>
      </c>
      <c r="G28" s="3">
        <v>40</v>
      </c>
      <c r="H28" s="3"/>
      <c r="I28" s="5">
        <v>45</v>
      </c>
      <c r="J28" s="5">
        <v>55</v>
      </c>
      <c r="K28" s="5">
        <v>55</v>
      </c>
      <c r="L28" s="5">
        <v>55</v>
      </c>
      <c r="M28" s="7">
        <v>70</v>
      </c>
      <c r="N28" s="7">
        <v>70</v>
      </c>
      <c r="O28" s="7">
        <v>80</v>
      </c>
      <c r="P28" s="7">
        <v>80</v>
      </c>
      <c r="Q28" s="9">
        <f>SUM(Men[[#This Row],[500m bieg 1]],Men[[#This Row],[500m bieg 2]],Men[[#This Row],[500m bieg 3]])</f>
        <v>170</v>
      </c>
      <c r="R28" s="9">
        <f>SUM(Men[[#This Row],[1500m Bieg 1]],Men[[#This Row],[1500m Bieg 2]],Men[[#This Row],[1500m Bieg 3]])</f>
        <v>180</v>
      </c>
      <c r="S28" s="9">
        <f>SUM(Men[[#This Row],[1000m bieg 1]],Men[[#This Row],[1000m bieg 2]],Men[[#This Row],[1000m bieg 3]])</f>
        <v>175</v>
      </c>
      <c r="T28" s="9">
        <f>SUM(Men[[#This Row],[3000 m bieg 1]],Men[[#This Row],[3000 m bieg 2]],Men[[#This Row],[3000 m bieg 3]])</f>
        <v>135</v>
      </c>
    </row>
    <row r="29" spans="1:20" x14ac:dyDescent="0.35">
      <c r="A29" s="2" t="s">
        <v>131</v>
      </c>
      <c r="B29" s="28" t="str">
        <f>VLOOKUP($A29,Licencje!$A$1:$K$74,10,FALSE)</f>
        <v>UKS Viking Elbląg</v>
      </c>
      <c r="C29" s="61">
        <f>VLOOKUP($A29,Licencje!$A$1:$K$74,9,FALSE)</f>
        <v>27954</v>
      </c>
      <c r="D29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29" s="3">
        <v>80</v>
      </c>
      <c r="F29" s="3">
        <v>80</v>
      </c>
      <c r="G29" s="3">
        <v>80</v>
      </c>
      <c r="H29" s="63">
        <v>80</v>
      </c>
      <c r="I29" s="6">
        <v>80</v>
      </c>
      <c r="J29" s="6">
        <v>100</v>
      </c>
      <c r="K29" s="6">
        <v>80</v>
      </c>
      <c r="L29" s="6">
        <v>80</v>
      </c>
      <c r="M29" s="8">
        <v>100</v>
      </c>
      <c r="N29" s="8">
        <v>100</v>
      </c>
      <c r="O29" s="8">
        <v>100</v>
      </c>
      <c r="P29" s="8">
        <v>100</v>
      </c>
      <c r="Q29" s="9">
        <f>SUM(Men[[#This Row],[500m bieg 1]],Men[[#This Row],[500m bieg 2]],Men[[#This Row],[500m bieg 3]])</f>
        <v>260</v>
      </c>
      <c r="R29" s="9">
        <f>SUM(Men[[#This Row],[1500m Bieg 1]],Men[[#This Row],[1500m Bieg 2]],Men[[#This Row],[1500m Bieg 3]])</f>
        <v>280</v>
      </c>
      <c r="S29" s="9">
        <v>0</v>
      </c>
      <c r="T29" s="9">
        <v>0</v>
      </c>
    </row>
    <row r="30" spans="1:20" x14ac:dyDescent="0.35">
      <c r="A30" s="2"/>
      <c r="B30" s="28" t="e">
        <f>VLOOKUP($A30,Licencje!$A$1:$K$74,10,FALSE)</f>
        <v>#N/A</v>
      </c>
      <c r="C30" s="61" t="e">
        <f>VLOOKUP($A30,Licencje!$A$1:$K$74,9,FALSE)</f>
        <v>#N/A</v>
      </c>
      <c r="D30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0" s="3"/>
      <c r="F30" s="3"/>
      <c r="G30" s="3"/>
      <c r="H30" s="63"/>
      <c r="I30" s="5"/>
      <c r="J30" s="5"/>
      <c r="K30" s="5"/>
      <c r="L30" s="5"/>
      <c r="M30" s="7"/>
      <c r="N30" s="7"/>
      <c r="O30" s="7"/>
      <c r="P30" s="7"/>
      <c r="Q30" s="9">
        <f>SUM(Men[[#This Row],[500m bieg 1]],Men[[#This Row],[500m bieg 2]],Men[[#This Row],[500m bieg 3]])</f>
        <v>0</v>
      </c>
      <c r="R30" s="9">
        <f>SUM(Men[[#This Row],[1500m Bieg 1]],Men[[#This Row],[1500m Bieg 2]],Men[[#This Row],[1500m Bieg 3]])</f>
        <v>0</v>
      </c>
      <c r="S30" s="9">
        <f>SUM(Men[[#This Row],[1000m bieg 1]],Men[[#This Row],[1000m bieg 2]],Men[[#This Row],[1000m bieg 3]])</f>
        <v>0</v>
      </c>
      <c r="T30" s="9">
        <f>SUM(Men[[#This Row],[3000 m bieg 1]],Men[[#This Row],[3000 m bieg 2]],Men[[#This Row],[3000 m bieg 3]])</f>
        <v>0</v>
      </c>
    </row>
    <row r="31" spans="1:20" x14ac:dyDescent="0.35">
      <c r="A31" s="2"/>
      <c r="B31" s="28" t="e">
        <f>VLOOKUP($A31,Licencje!$A$1:$K$74,10,FALSE)</f>
        <v>#N/A</v>
      </c>
      <c r="C31" s="61" t="e">
        <f>VLOOKUP($A31,Licencje!$A$1:$K$74,9,FALSE)</f>
        <v>#N/A</v>
      </c>
      <c r="D31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1" s="3"/>
      <c r="F31" s="3"/>
      <c r="G31" s="3"/>
      <c r="H31" s="3"/>
      <c r="I31" s="5"/>
      <c r="J31" s="5"/>
      <c r="K31" s="5"/>
      <c r="L31" s="5"/>
      <c r="M31" s="7"/>
      <c r="N31" s="7"/>
      <c r="O31" s="7"/>
      <c r="P31" s="7"/>
      <c r="Q31" s="9">
        <f>SUM(Men[[#This Row],[500m bieg 1]],Men[[#This Row],[500m bieg 2]],Men[[#This Row],[500m bieg 3]])</f>
        <v>0</v>
      </c>
      <c r="R31" s="9">
        <f>SUM(Men[[#This Row],[1500m Bieg 1]],Men[[#This Row],[1500m Bieg 2]],Men[[#This Row],[1500m Bieg 3]])</f>
        <v>0</v>
      </c>
      <c r="S31" s="9">
        <f>SUM(Men[[#This Row],[1000m bieg 1]],Men[[#This Row],[1000m bieg 2]],Men[[#This Row],[1000m bieg 3]])</f>
        <v>0</v>
      </c>
      <c r="T31" s="9">
        <f>SUM(Men[[#This Row],[3000 m bieg 1]],Men[[#This Row],[3000 m bieg 2]],Men[[#This Row],[3000 m bieg 3]])</f>
        <v>0</v>
      </c>
    </row>
    <row r="32" spans="1:20" x14ac:dyDescent="0.35">
      <c r="A32" s="62"/>
      <c r="B32" s="28" t="e">
        <f>VLOOKUP($A32,Licencje!$A$1:$K$74,10,FALSE)</f>
        <v>#N/A</v>
      </c>
      <c r="C32" s="61" t="e">
        <f>VLOOKUP($A32,Licencje!$A$1:$K$74,9,FALSE)</f>
        <v>#N/A</v>
      </c>
      <c r="D32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2" s="17"/>
      <c r="F32" s="17"/>
      <c r="G32" s="17"/>
      <c r="H32" s="17"/>
      <c r="I32" s="18"/>
      <c r="J32" s="18"/>
      <c r="K32" s="18"/>
      <c r="L32" s="18"/>
      <c r="M32" s="19"/>
      <c r="N32" s="19"/>
      <c r="O32" s="19"/>
      <c r="P32" s="19"/>
      <c r="Q32" s="9">
        <f>SUM(Men[[#This Row],[500m bieg 1]],Men[[#This Row],[500m bieg 2]],Men[[#This Row],[500m bieg 3]])</f>
        <v>0</v>
      </c>
      <c r="R32" s="9">
        <f>SUM(Men[[#This Row],[1500m Bieg 1]],Men[[#This Row],[1500m Bieg 2]],Men[[#This Row],[1500m Bieg 3]])</f>
        <v>0</v>
      </c>
      <c r="S32" s="9">
        <f>SUM(Men[[#This Row],[1000m bieg 1]],Men[[#This Row],[1000m bieg 2]],Men[[#This Row],[1000m bieg 3]])</f>
        <v>0</v>
      </c>
      <c r="T32" s="9">
        <f>SUM(Men[[#This Row],[3000 m bieg 1]],Men[[#This Row],[3000 m bieg 2]],Men[[#This Row],[3000 m bieg 3]])</f>
        <v>0</v>
      </c>
    </row>
    <row r="33" spans="1:20" x14ac:dyDescent="0.35">
      <c r="A33" s="28"/>
      <c r="B33" s="28" t="e">
        <f>VLOOKUP($A33,Licencje!$A$1:$K$74,10,FALSE)</f>
        <v>#N/A</v>
      </c>
      <c r="C33" s="61" t="e">
        <f>VLOOKUP($A33,Licencje!$A$1:$K$74,9,FALSE)</f>
        <v>#N/A</v>
      </c>
      <c r="D33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3" s="23"/>
      <c r="F33" s="23"/>
      <c r="G33" s="23"/>
      <c r="H33" s="23"/>
      <c r="I33" s="25"/>
      <c r="J33" s="25"/>
      <c r="K33" s="25"/>
      <c r="L33" s="25"/>
      <c r="M33" s="24"/>
      <c r="N33" s="24"/>
      <c r="O33" s="24"/>
      <c r="P33" s="24"/>
      <c r="Q33" s="9">
        <f>SUM(Men[[#This Row],[500m bieg 1]],Men[[#This Row],[500m bieg 2]],Men[[#This Row],[500m bieg 3]])</f>
        <v>0</v>
      </c>
      <c r="R33" s="9">
        <f>SUM(Men[[#This Row],[1500m Bieg 1]],Men[[#This Row],[1500m Bieg 2]],Men[[#This Row],[1500m Bieg 3]])</f>
        <v>0</v>
      </c>
      <c r="S33" s="9">
        <f>SUM(Men[[#This Row],[1000m bieg 1]],Men[[#This Row],[1000m bieg 2]],Men[[#This Row],[1000m bieg 3]])</f>
        <v>0</v>
      </c>
      <c r="T33" s="9">
        <f>SUM(Men[[#This Row],[3000 m bieg 1]],Men[[#This Row],[3000 m bieg 2]],Men[[#This Row],[3000 m bieg 3]])</f>
        <v>0</v>
      </c>
    </row>
    <row r="34" spans="1:20" x14ac:dyDescent="0.35">
      <c r="A34" s="28"/>
      <c r="B34" s="28" t="e">
        <f>VLOOKUP($A34,Licencje!$A$1:$K$74,10,FALSE)</f>
        <v>#N/A</v>
      </c>
      <c r="C34" s="61" t="e">
        <f>VLOOKUP($A34,Licencje!$A$1:$K$74,9,FALSE)</f>
        <v>#N/A</v>
      </c>
      <c r="D34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4" s="23"/>
      <c r="F34" s="23"/>
      <c r="G34" s="23"/>
      <c r="H34" s="23"/>
      <c r="I34" s="25"/>
      <c r="J34" s="25"/>
      <c r="K34" s="25"/>
      <c r="L34" s="25"/>
      <c r="M34" s="24"/>
      <c r="N34" s="24"/>
      <c r="O34" s="24"/>
      <c r="P34" s="24"/>
      <c r="Q34" s="9">
        <f>SUM(Men[[#This Row],[500m bieg 1]],Men[[#This Row],[500m bieg 2]],Men[[#This Row],[500m bieg 3]])</f>
        <v>0</v>
      </c>
      <c r="R34" s="9">
        <f>SUM(Men[[#This Row],[1500m Bieg 1]],Men[[#This Row],[1500m Bieg 2]],Men[[#This Row],[1500m Bieg 3]])</f>
        <v>0</v>
      </c>
      <c r="S34" s="9">
        <f>SUM(Men[[#This Row],[1000m bieg 1]],Men[[#This Row],[1000m bieg 2]],Men[[#This Row],[1000m bieg 3]])</f>
        <v>0</v>
      </c>
      <c r="T34" s="9">
        <f>SUM(Men[[#This Row],[3000 m bieg 1]],Men[[#This Row],[3000 m bieg 2]],Men[[#This Row],[3000 m bieg 3]])</f>
        <v>0</v>
      </c>
    </row>
    <row r="35" spans="1:20" x14ac:dyDescent="0.35">
      <c r="A35" s="28"/>
      <c r="B35" s="28" t="e">
        <f>VLOOKUP($A35,Licencje!$A$1:$K$74,10,FALSE)</f>
        <v>#N/A</v>
      </c>
      <c r="C35" s="61" t="e">
        <f>VLOOKUP($A35,Licencje!$A$1:$K$74,9,FALSE)</f>
        <v>#N/A</v>
      </c>
      <c r="D35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5" s="23"/>
      <c r="F35" s="23"/>
      <c r="G35" s="23"/>
      <c r="H35" s="23"/>
      <c r="I35" s="25"/>
      <c r="J35" s="25"/>
      <c r="K35" s="25"/>
      <c r="L35" s="25"/>
      <c r="M35" s="24"/>
      <c r="N35" s="24"/>
      <c r="O35" s="24"/>
      <c r="P35" s="24"/>
      <c r="Q35" s="9">
        <f>SUM(Men[[#This Row],[500m bieg 1]],Men[[#This Row],[500m bieg 2]],Men[[#This Row],[500m bieg 3]])</f>
        <v>0</v>
      </c>
      <c r="R35" s="9">
        <f>SUM(Men[[#This Row],[1500m Bieg 1]],Men[[#This Row],[1500m Bieg 2]],Men[[#This Row],[1500m Bieg 3]])</f>
        <v>0</v>
      </c>
      <c r="S35" s="9">
        <f>SUM(Men[[#This Row],[1000m bieg 1]],Men[[#This Row],[1000m bieg 2]],Men[[#This Row],[1000m bieg 3]])</f>
        <v>0</v>
      </c>
      <c r="T35" s="9">
        <f>SUM(Men[[#This Row],[3000 m bieg 1]],Men[[#This Row],[3000 m bieg 2]],Men[[#This Row],[3000 m bieg 3]])</f>
        <v>0</v>
      </c>
    </row>
    <row r="36" spans="1:20" x14ac:dyDescent="0.35">
      <c r="A36" s="28"/>
      <c r="B36" s="28" t="e">
        <f>VLOOKUP($A36,Licencje!$A$1:$K$74,10,FALSE)</f>
        <v>#N/A</v>
      </c>
      <c r="C36" s="61" t="e">
        <f>VLOOKUP($A36,Licencje!$A$1:$K$74,9,FALSE)</f>
        <v>#N/A</v>
      </c>
      <c r="D36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6" s="23"/>
      <c r="F36" s="23"/>
      <c r="G36" s="23"/>
      <c r="H36" s="23"/>
      <c r="I36" s="25"/>
      <c r="J36" s="25"/>
      <c r="K36" s="25"/>
      <c r="L36" s="25"/>
      <c r="M36" s="24"/>
      <c r="N36" s="24"/>
      <c r="O36" s="24"/>
      <c r="P36" s="24"/>
      <c r="Q36" s="9">
        <f>SUM(Men[[#This Row],[500m bieg 1]],Men[[#This Row],[500m bieg 2]],Men[[#This Row],[500m bieg 3]])</f>
        <v>0</v>
      </c>
      <c r="R36" s="9">
        <f>SUM(Men[[#This Row],[1500m Bieg 1]],Men[[#This Row],[1500m Bieg 2]],Men[[#This Row],[1500m Bieg 3]])</f>
        <v>0</v>
      </c>
      <c r="S36" s="9">
        <f>SUM(Men[[#This Row],[1000m bieg 1]],Men[[#This Row],[1000m bieg 2]],Men[[#This Row],[1000m bieg 3]])</f>
        <v>0</v>
      </c>
      <c r="T36" s="9">
        <f>SUM(Men[[#This Row],[3000 m bieg 1]],Men[[#This Row],[3000 m bieg 2]],Men[[#This Row],[3000 m bieg 3]])</f>
        <v>0</v>
      </c>
    </row>
    <row r="37" spans="1:20" x14ac:dyDescent="0.35">
      <c r="A37" s="28"/>
      <c r="B37" s="28" t="e">
        <f>VLOOKUP($A37,Licencje!$A$1:$K$74,10,FALSE)</f>
        <v>#N/A</v>
      </c>
      <c r="C37" s="61" t="e">
        <f>VLOOKUP($A37,Licencje!$A$1:$K$74,9,FALSE)</f>
        <v>#N/A</v>
      </c>
      <c r="D37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7" s="23"/>
      <c r="F37" s="23"/>
      <c r="G37" s="23"/>
      <c r="H37" s="23"/>
      <c r="I37" s="25"/>
      <c r="J37" s="25"/>
      <c r="K37" s="25"/>
      <c r="L37" s="25"/>
      <c r="M37" s="24"/>
      <c r="N37" s="24"/>
      <c r="O37" s="24"/>
      <c r="P37" s="24"/>
      <c r="Q37" s="9">
        <f>SUM(Men[[#This Row],[500m bieg 1]],Men[[#This Row],[500m bieg 2]],Men[[#This Row],[500m bieg 3]])</f>
        <v>0</v>
      </c>
      <c r="R37" s="9">
        <f>SUM(Men[[#This Row],[1500m Bieg 1]],Men[[#This Row],[1500m Bieg 2]],Men[[#This Row],[1500m Bieg 3]])</f>
        <v>0</v>
      </c>
      <c r="S37" s="9">
        <f>SUM(Men[[#This Row],[1000m bieg 1]],Men[[#This Row],[1000m bieg 2]],Men[[#This Row],[1000m bieg 3]])</f>
        <v>0</v>
      </c>
      <c r="T37" s="9">
        <f>SUM(Men[[#This Row],[3000 m bieg 1]],Men[[#This Row],[3000 m bieg 2]],Men[[#This Row],[3000 m bieg 3]])</f>
        <v>0</v>
      </c>
    </row>
    <row r="38" spans="1:20" x14ac:dyDescent="0.35">
      <c r="A38" s="28"/>
      <c r="B38" s="28" t="e">
        <f>VLOOKUP($A38,Licencje!$A$1:$K$74,10,FALSE)</f>
        <v>#N/A</v>
      </c>
      <c r="C38" s="61" t="e">
        <f>VLOOKUP($A38,Licencje!$A$1:$K$74,9,FALSE)</f>
        <v>#N/A</v>
      </c>
      <c r="D38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8" s="23"/>
      <c r="F38" s="23"/>
      <c r="G38" s="23"/>
      <c r="H38" s="23"/>
      <c r="I38" s="25"/>
      <c r="J38" s="25"/>
      <c r="K38" s="25"/>
      <c r="L38" s="25"/>
      <c r="M38" s="24"/>
      <c r="N38" s="24"/>
      <c r="O38" s="24"/>
      <c r="P38" s="24"/>
      <c r="Q38" s="9">
        <f>SUM(Men[[#This Row],[500m bieg 1]],Men[[#This Row],[500m bieg 2]],Men[[#This Row],[500m bieg 3]])</f>
        <v>0</v>
      </c>
      <c r="R38" s="9">
        <f>SUM(Men[[#This Row],[1500m Bieg 1]],Men[[#This Row],[1500m Bieg 2]],Men[[#This Row],[1500m Bieg 3]])</f>
        <v>0</v>
      </c>
      <c r="S38" s="9">
        <f>SUM(Men[[#This Row],[1000m bieg 1]],Men[[#This Row],[1000m bieg 2]],Men[[#This Row],[1000m bieg 3]])</f>
        <v>0</v>
      </c>
      <c r="T38" s="9">
        <f>SUM(Men[[#This Row],[3000 m bieg 1]],Men[[#This Row],[3000 m bieg 2]],Men[[#This Row],[3000 m bieg 3]])</f>
        <v>0</v>
      </c>
    </row>
    <row r="39" spans="1:20" x14ac:dyDescent="0.35">
      <c r="A39" s="28"/>
      <c r="B39" s="28" t="e">
        <f>VLOOKUP($A39,Licencje!$A$1:$K$74,10,FALSE)</f>
        <v>#N/A</v>
      </c>
      <c r="C39" s="61" t="e">
        <f>VLOOKUP($A39,Licencje!$A$1:$K$74,9,FALSE)</f>
        <v>#N/A</v>
      </c>
      <c r="D39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9" s="23"/>
      <c r="F39" s="23"/>
      <c r="G39" s="23"/>
      <c r="H39" s="23"/>
      <c r="I39" s="25"/>
      <c r="J39" s="25"/>
      <c r="K39" s="25"/>
      <c r="L39" s="25"/>
      <c r="M39" s="24"/>
      <c r="N39" s="24"/>
      <c r="O39" s="24"/>
      <c r="P39" s="24"/>
      <c r="Q39" s="9">
        <f>SUM(Men[[#This Row],[500m bieg 1]],Men[[#This Row],[500m bieg 2]],Men[[#This Row],[500m bieg 3]])</f>
        <v>0</v>
      </c>
      <c r="R39" s="9">
        <f>SUM(Men[[#This Row],[1500m Bieg 1]],Men[[#This Row],[1500m Bieg 2]],Men[[#This Row],[1500m Bieg 3]])</f>
        <v>0</v>
      </c>
      <c r="S39" s="9">
        <f>SUM(Men[[#This Row],[1000m bieg 1]],Men[[#This Row],[1000m bieg 2]],Men[[#This Row],[1000m bieg 3]])</f>
        <v>0</v>
      </c>
      <c r="T39" s="9">
        <f>SUM(Men[[#This Row],[3000 m bieg 1]],Men[[#This Row],[3000 m bieg 2]],Men[[#This Row],[3000 m bieg 3]])</f>
        <v>0</v>
      </c>
    </row>
    <row r="40" spans="1:20" x14ac:dyDescent="0.35">
      <c r="A40" s="28"/>
      <c r="B40" s="28" t="e">
        <f>VLOOKUP($A40,Licencje!$A$1:$K$74,10,FALSE)</f>
        <v>#N/A</v>
      </c>
      <c r="C40" s="61" t="e">
        <f>VLOOKUP($A40,Licencje!$A$1:$K$74,9,FALSE)</f>
        <v>#N/A</v>
      </c>
      <c r="D40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0" s="23"/>
      <c r="F40" s="23"/>
      <c r="G40" s="23"/>
      <c r="H40" s="23"/>
      <c r="I40" s="25"/>
      <c r="J40" s="25"/>
      <c r="K40" s="25"/>
      <c r="L40" s="25"/>
      <c r="M40" s="24"/>
      <c r="N40" s="24"/>
      <c r="O40" s="24"/>
      <c r="P40" s="24"/>
      <c r="Q40" s="9">
        <f>SUM(Men[[#This Row],[500m bieg 1]],Men[[#This Row],[500m bieg 2]],Men[[#This Row],[500m bieg 3]])</f>
        <v>0</v>
      </c>
      <c r="R40" s="9">
        <f>SUM(Men[[#This Row],[1500m Bieg 1]],Men[[#This Row],[1500m Bieg 2]],Men[[#This Row],[1500m Bieg 3]])</f>
        <v>0</v>
      </c>
      <c r="S40" s="9">
        <f>SUM(Men[[#This Row],[1000m bieg 1]],Men[[#This Row],[1000m bieg 2]],Men[[#This Row],[1000m bieg 3]])</f>
        <v>0</v>
      </c>
      <c r="T40" s="9">
        <f>SUM(Men[[#This Row],[3000 m bieg 1]],Men[[#This Row],[3000 m bieg 2]],Men[[#This Row],[3000 m bieg 3]])</f>
        <v>0</v>
      </c>
    </row>
    <row r="41" spans="1:20" x14ac:dyDescent="0.35">
      <c r="A41" s="28"/>
      <c r="B41" s="28" t="e">
        <f>VLOOKUP($A41,Licencje!$A$1:$K$74,10,FALSE)</f>
        <v>#N/A</v>
      </c>
      <c r="C41" s="61" t="e">
        <f>VLOOKUP($A41,Licencje!$A$1:$K$74,9,FALSE)</f>
        <v>#N/A</v>
      </c>
      <c r="D41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1" s="23"/>
      <c r="F41" s="23"/>
      <c r="G41" s="23"/>
      <c r="H41" s="23"/>
      <c r="I41" s="25"/>
      <c r="J41" s="25"/>
      <c r="K41" s="25"/>
      <c r="L41" s="25"/>
      <c r="M41" s="24"/>
      <c r="N41" s="24"/>
      <c r="O41" s="24"/>
      <c r="P41" s="24"/>
      <c r="Q41" s="9">
        <f>SUM(Men[[#This Row],[500m bieg 1]],Men[[#This Row],[500m bieg 2]],Men[[#This Row],[500m bieg 3]])</f>
        <v>0</v>
      </c>
      <c r="R41" s="9">
        <f>SUM(Men[[#This Row],[1500m Bieg 1]],Men[[#This Row],[1500m Bieg 2]],Men[[#This Row],[1500m Bieg 3]])</f>
        <v>0</v>
      </c>
      <c r="S41" s="9">
        <f>SUM(Men[[#This Row],[1000m bieg 1]],Men[[#This Row],[1000m bieg 2]],Men[[#This Row],[1000m bieg 3]])</f>
        <v>0</v>
      </c>
      <c r="T41" s="9">
        <f>SUM(Men[[#This Row],[3000 m bieg 1]],Men[[#This Row],[3000 m bieg 2]],Men[[#This Row],[3000 m bieg 3]])</f>
        <v>0</v>
      </c>
    </row>
    <row r="42" spans="1:20" x14ac:dyDescent="0.35">
      <c r="A42" s="28"/>
      <c r="B42" s="28" t="e">
        <f>VLOOKUP($A42,Licencje!$A$1:$K$74,10,FALSE)</f>
        <v>#N/A</v>
      </c>
      <c r="C42" s="61" t="e">
        <f>VLOOKUP($A42,Licencje!$A$1:$K$74,9,FALSE)</f>
        <v>#N/A</v>
      </c>
      <c r="D42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2" s="23"/>
      <c r="F42" s="23"/>
      <c r="G42" s="23"/>
      <c r="H42" s="23"/>
      <c r="I42" s="25"/>
      <c r="J42" s="25"/>
      <c r="K42" s="25"/>
      <c r="L42" s="25"/>
      <c r="M42" s="24"/>
      <c r="N42" s="24"/>
      <c r="O42" s="24"/>
      <c r="P42" s="24"/>
      <c r="Q42" s="9">
        <f>SUM(Men[[#This Row],[500m bieg 1]],Men[[#This Row],[500m bieg 2]],Men[[#This Row],[500m bieg 3]])</f>
        <v>0</v>
      </c>
      <c r="R42" s="9">
        <f>SUM(Men[[#This Row],[1500m Bieg 1]],Men[[#This Row],[1500m Bieg 2]],Men[[#This Row],[1500m Bieg 3]])</f>
        <v>0</v>
      </c>
      <c r="S42" s="9">
        <f>SUM(Men[[#This Row],[1000m bieg 1]],Men[[#This Row],[1000m bieg 2]],Men[[#This Row],[1000m bieg 3]])</f>
        <v>0</v>
      </c>
      <c r="T42" s="9">
        <f>SUM(Men[[#This Row],[3000 m bieg 1]],Men[[#This Row],[3000 m bieg 2]],Men[[#This Row],[3000 m bieg 3]])</f>
        <v>0</v>
      </c>
    </row>
    <row r="43" spans="1:20" x14ac:dyDescent="0.35">
      <c r="A43" s="28"/>
      <c r="B43" s="28" t="e">
        <f>VLOOKUP($A43,Licencje!$A$1:$K$74,10,FALSE)</f>
        <v>#N/A</v>
      </c>
      <c r="C43" s="61" t="e">
        <f>VLOOKUP($A43,Licencje!$A$1:$K$74,9,FALSE)</f>
        <v>#N/A</v>
      </c>
      <c r="D43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3" s="23"/>
      <c r="F43" s="23"/>
      <c r="G43" s="23"/>
      <c r="H43" s="23"/>
      <c r="I43" s="25"/>
      <c r="J43" s="25"/>
      <c r="K43" s="25"/>
      <c r="L43" s="25"/>
      <c r="M43" s="24"/>
      <c r="N43" s="24"/>
      <c r="O43" s="24"/>
      <c r="P43" s="24"/>
      <c r="Q43" s="9">
        <f>SUM(Men[[#This Row],[500m bieg 1]],Men[[#This Row],[500m bieg 2]],Men[[#This Row],[500m bieg 3]])</f>
        <v>0</v>
      </c>
      <c r="R43" s="9">
        <f>SUM(Men[[#This Row],[1500m Bieg 1]],Men[[#This Row],[1500m Bieg 2]],Men[[#This Row],[1500m Bieg 3]])</f>
        <v>0</v>
      </c>
      <c r="S43" s="9">
        <f>SUM(Men[[#This Row],[1000m bieg 1]],Men[[#This Row],[1000m bieg 2]],Men[[#This Row],[1000m bieg 3]])</f>
        <v>0</v>
      </c>
      <c r="T43" s="9">
        <f>SUM(Men[[#This Row],[3000 m bieg 1]],Men[[#This Row],[3000 m bieg 2]],Men[[#This Row],[3000 m bieg 3]])</f>
        <v>0</v>
      </c>
    </row>
    <row r="44" spans="1:20" x14ac:dyDescent="0.35">
      <c r="A44" s="28"/>
      <c r="B44" s="28" t="e">
        <f>VLOOKUP($A44,Licencje!$A$1:$K$74,10,FALSE)</f>
        <v>#N/A</v>
      </c>
      <c r="C44" s="61" t="e">
        <f>VLOOKUP($A44,Licencje!$A$1:$K$74,9,FALSE)</f>
        <v>#N/A</v>
      </c>
      <c r="D44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4" s="23"/>
      <c r="F44" s="23"/>
      <c r="G44" s="23"/>
      <c r="H44" s="23"/>
      <c r="I44" s="25"/>
      <c r="J44" s="25"/>
      <c r="K44" s="25"/>
      <c r="L44" s="25"/>
      <c r="M44" s="24"/>
      <c r="N44" s="24"/>
      <c r="O44" s="24"/>
      <c r="P44" s="24"/>
      <c r="Q44" s="9">
        <f>SUM(Men[[#This Row],[500m bieg 1]],Men[[#This Row],[500m bieg 2]],Men[[#This Row],[500m bieg 3]])</f>
        <v>0</v>
      </c>
      <c r="R44" s="9">
        <f>SUM(Men[[#This Row],[1500m Bieg 1]],Men[[#This Row],[1500m Bieg 2]],Men[[#This Row],[1500m Bieg 3]])</f>
        <v>0</v>
      </c>
      <c r="S44" s="9">
        <f>SUM(Men[[#This Row],[1000m bieg 1]],Men[[#This Row],[1000m bieg 2]],Men[[#This Row],[1000m bieg 3]])</f>
        <v>0</v>
      </c>
      <c r="T44" s="9">
        <f>SUM(Men[[#This Row],[3000 m bieg 1]],Men[[#This Row],[3000 m bieg 2]],Men[[#This Row],[3000 m bieg 3]])</f>
        <v>0</v>
      </c>
    </row>
    <row r="45" spans="1:20" x14ac:dyDescent="0.35">
      <c r="A45" s="28"/>
      <c r="B45" s="28" t="e">
        <f>VLOOKUP($A45,Licencje!$A$1:$K$74,10,FALSE)</f>
        <v>#N/A</v>
      </c>
      <c r="C45" s="61" t="e">
        <f>VLOOKUP($A45,Licencje!$A$1:$K$74,9,FALSE)</f>
        <v>#N/A</v>
      </c>
      <c r="D45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5" s="23"/>
      <c r="F45" s="23"/>
      <c r="G45" s="23"/>
      <c r="H45" s="23"/>
      <c r="I45" s="25"/>
      <c r="J45" s="25"/>
      <c r="K45" s="25"/>
      <c r="L45" s="25"/>
      <c r="M45" s="24"/>
      <c r="N45" s="24"/>
      <c r="O45" s="24"/>
      <c r="P45" s="24"/>
      <c r="Q45" s="9">
        <f>SUM(Men[[#This Row],[500m bieg 1]],Men[[#This Row],[500m bieg 2]],Men[[#This Row],[500m bieg 3]])</f>
        <v>0</v>
      </c>
      <c r="R45" s="9">
        <f>SUM(Men[[#This Row],[1500m Bieg 1]],Men[[#This Row],[1500m Bieg 2]],Men[[#This Row],[1500m Bieg 3]])</f>
        <v>0</v>
      </c>
      <c r="S45" s="9">
        <f>SUM(Men[[#This Row],[1000m bieg 1]],Men[[#This Row],[1000m bieg 2]],Men[[#This Row],[1000m bieg 3]])</f>
        <v>0</v>
      </c>
      <c r="T45" s="9">
        <f>SUM(Men[[#This Row],[3000 m bieg 1]],Men[[#This Row],[3000 m bieg 2]],Men[[#This Row],[3000 m bieg 3]])</f>
        <v>0</v>
      </c>
    </row>
    <row r="46" spans="1:20" x14ac:dyDescent="0.35">
      <c r="A46" s="28"/>
      <c r="B46" s="28" t="e">
        <f>VLOOKUP($A46,Licencje!$A$1:$K$74,10,FALSE)</f>
        <v>#N/A</v>
      </c>
      <c r="C46" s="61" t="e">
        <f>VLOOKUP($A46,Licencje!$A$1:$K$74,9,FALSE)</f>
        <v>#N/A</v>
      </c>
      <c r="D46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6" s="23"/>
      <c r="F46" s="23"/>
      <c r="G46" s="23"/>
      <c r="H46" s="23"/>
      <c r="I46" s="25"/>
      <c r="J46" s="25"/>
      <c r="K46" s="25"/>
      <c r="L46" s="25"/>
      <c r="M46" s="24"/>
      <c r="N46" s="24"/>
      <c r="O46" s="24"/>
      <c r="P46" s="24"/>
      <c r="Q46" s="9">
        <f>SUM(Men[[#This Row],[500m bieg 1]],Men[[#This Row],[500m bieg 2]],Men[[#This Row],[500m bieg 3]])</f>
        <v>0</v>
      </c>
      <c r="R46" s="9">
        <f>SUM(Men[[#This Row],[1500m Bieg 1]],Men[[#This Row],[1500m Bieg 2]],Men[[#This Row],[1500m Bieg 3]])</f>
        <v>0</v>
      </c>
      <c r="S46" s="9">
        <f>SUM(Men[[#This Row],[1000m bieg 1]],Men[[#This Row],[1000m bieg 2]],Men[[#This Row],[1000m bieg 3]])</f>
        <v>0</v>
      </c>
      <c r="T46" s="9">
        <f>SUM(Men[[#This Row],[3000 m bieg 1]],Men[[#This Row],[3000 m bieg 2]],Men[[#This Row],[3000 m bieg 3]])</f>
        <v>0</v>
      </c>
    </row>
    <row r="47" spans="1:20" x14ac:dyDescent="0.35">
      <c r="A47" s="28"/>
      <c r="B47" s="28" t="e">
        <f>VLOOKUP($A47,Licencje!$A$1:$K$74,10,FALSE)</f>
        <v>#N/A</v>
      </c>
      <c r="C47" s="61" t="e">
        <f>VLOOKUP($A47,Licencje!$A$1:$K$74,9,FALSE)</f>
        <v>#N/A</v>
      </c>
      <c r="D47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7" s="23"/>
      <c r="F47" s="23"/>
      <c r="G47" s="23"/>
      <c r="H47" s="23"/>
      <c r="I47" s="25"/>
      <c r="J47" s="25"/>
      <c r="K47" s="25"/>
      <c r="L47" s="25"/>
      <c r="M47" s="24"/>
      <c r="N47" s="24"/>
      <c r="O47" s="24"/>
      <c r="P47" s="24"/>
      <c r="Q47" s="9">
        <f>SUM(Men[[#This Row],[500m bieg 1]],Men[[#This Row],[500m bieg 2]],Men[[#This Row],[500m bieg 3]])</f>
        <v>0</v>
      </c>
      <c r="R47" s="9">
        <f>SUM(Men[[#This Row],[1500m Bieg 1]],Men[[#This Row],[1500m Bieg 2]],Men[[#This Row],[1500m Bieg 3]])</f>
        <v>0</v>
      </c>
      <c r="S47" s="9">
        <f>SUM(Men[[#This Row],[1000m bieg 1]],Men[[#This Row],[1000m bieg 2]],Men[[#This Row],[1000m bieg 3]])</f>
        <v>0</v>
      </c>
      <c r="T47" s="9">
        <f>SUM(Men[[#This Row],[3000 m bieg 1]],Men[[#This Row],[3000 m bieg 2]],Men[[#This Row],[3000 m bieg 3]])</f>
        <v>0</v>
      </c>
    </row>
    <row r="48" spans="1:20" x14ac:dyDescent="0.35">
      <c r="A48" s="28"/>
      <c r="B48" s="28" t="e">
        <f>VLOOKUP($A48,Licencje!$A$1:$K$74,10,FALSE)</f>
        <v>#N/A</v>
      </c>
      <c r="C48" s="61" t="e">
        <f>VLOOKUP($A48,Licencje!$A$1:$K$74,9,FALSE)</f>
        <v>#N/A</v>
      </c>
      <c r="D48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8" s="23"/>
      <c r="F48" s="23"/>
      <c r="G48" s="23"/>
      <c r="H48" s="23"/>
      <c r="I48" s="25"/>
      <c r="J48" s="25"/>
      <c r="K48" s="25"/>
      <c r="L48" s="25"/>
      <c r="M48" s="24"/>
      <c r="N48" s="24"/>
      <c r="O48" s="24"/>
      <c r="P48" s="24"/>
      <c r="Q48" s="9">
        <f>SUM(Men[[#This Row],[500m bieg 1]],Men[[#This Row],[500m bieg 2]],Men[[#This Row],[500m bieg 3]])</f>
        <v>0</v>
      </c>
      <c r="R48" s="9">
        <f>SUM(Men[[#This Row],[1500m Bieg 1]],Men[[#This Row],[1500m Bieg 2]],Men[[#This Row],[1500m Bieg 3]])</f>
        <v>0</v>
      </c>
      <c r="S48" s="9">
        <f>SUM(Men[[#This Row],[1000m bieg 1]],Men[[#This Row],[1000m bieg 2]],Men[[#This Row],[1000m bieg 3]])</f>
        <v>0</v>
      </c>
      <c r="T48" s="9">
        <f>SUM(Men[[#This Row],[3000 m bieg 1]],Men[[#This Row],[3000 m bieg 2]],Men[[#This Row],[3000 m bieg 3]])</f>
        <v>0</v>
      </c>
    </row>
    <row r="49" spans="1:20" x14ac:dyDescent="0.35">
      <c r="A49" s="28"/>
      <c r="B49" s="28" t="e">
        <f>VLOOKUP($A49,Licencje!$A$1:$K$74,10,FALSE)</f>
        <v>#N/A</v>
      </c>
      <c r="C49" s="61" t="e">
        <f>VLOOKUP($A49,Licencje!$A$1:$K$74,9,FALSE)</f>
        <v>#N/A</v>
      </c>
      <c r="D49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9" s="23"/>
      <c r="F49" s="23"/>
      <c r="G49" s="23"/>
      <c r="H49" s="23"/>
      <c r="I49" s="25"/>
      <c r="J49" s="25"/>
      <c r="K49" s="25"/>
      <c r="L49" s="25"/>
      <c r="M49" s="24"/>
      <c r="N49" s="24"/>
      <c r="O49" s="24"/>
      <c r="P49" s="24"/>
      <c r="Q49" s="9">
        <f>SUM(Men[[#This Row],[500m bieg 1]],Men[[#This Row],[500m bieg 2]],Men[[#This Row],[500m bieg 3]])</f>
        <v>0</v>
      </c>
      <c r="R49" s="9">
        <f>SUM(Men[[#This Row],[1500m Bieg 1]],Men[[#This Row],[1500m Bieg 2]],Men[[#This Row],[1500m Bieg 3]])</f>
        <v>0</v>
      </c>
      <c r="S49" s="9">
        <f>SUM(Men[[#This Row],[1000m bieg 1]],Men[[#This Row],[1000m bieg 2]],Men[[#This Row],[1000m bieg 3]])</f>
        <v>0</v>
      </c>
      <c r="T49" s="9">
        <f>SUM(Men[[#This Row],[3000 m bieg 1]],Men[[#This Row],[3000 m bieg 2]],Men[[#This Row],[3000 m bieg 3]])</f>
        <v>0</v>
      </c>
    </row>
    <row r="50" spans="1:20" x14ac:dyDescent="0.35">
      <c r="A50" s="28"/>
      <c r="B50" s="28" t="e">
        <f>VLOOKUP($A50,Licencje!$A$1:$K$74,10,FALSE)</f>
        <v>#N/A</v>
      </c>
      <c r="C50" s="61" t="e">
        <f>VLOOKUP($A50,Licencje!$A$1:$K$74,9,FALSE)</f>
        <v>#N/A</v>
      </c>
      <c r="D50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50" s="23"/>
      <c r="F50" s="23"/>
      <c r="G50" s="23"/>
      <c r="H50" s="23"/>
      <c r="I50" s="25"/>
      <c r="J50" s="25"/>
      <c r="K50" s="25"/>
      <c r="L50" s="25"/>
      <c r="M50" s="24"/>
      <c r="N50" s="24"/>
      <c r="O50" s="24"/>
      <c r="P50" s="24"/>
      <c r="Q50" s="9">
        <f>SUM(Men[[#This Row],[500m bieg 1]],Men[[#This Row],[500m bieg 2]],Men[[#This Row],[500m bieg 3]])</f>
        <v>0</v>
      </c>
      <c r="R50" s="9">
        <f>SUM(Men[[#This Row],[1500m Bieg 1]],Men[[#This Row],[1500m Bieg 2]],Men[[#This Row],[1500m Bieg 3]])</f>
        <v>0</v>
      </c>
      <c r="S50" s="9">
        <f>SUM(Men[[#This Row],[1000m bieg 1]],Men[[#This Row],[1000m bieg 2]],Men[[#This Row],[1000m bieg 3]])</f>
        <v>0</v>
      </c>
      <c r="T50" s="9">
        <f>SUM(Men[[#This Row],[3000 m bieg 1]],Men[[#This Row],[3000 m bieg 2]],Men[[#This Row],[3000 m bieg 3]])</f>
        <v>0</v>
      </c>
    </row>
    <row r="51" spans="1:20" x14ac:dyDescent="0.35">
      <c r="A51" s="28"/>
      <c r="B51" s="28" t="e">
        <f>VLOOKUP($A51,Licencje!$A$1:$K$74,10,FALSE)</f>
        <v>#N/A</v>
      </c>
      <c r="C51" s="61" t="e">
        <f>VLOOKUP($A51,Licencje!$A$1:$K$74,9,FALSE)</f>
        <v>#N/A</v>
      </c>
      <c r="D51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51" s="23"/>
      <c r="F51" s="23"/>
      <c r="G51" s="23"/>
      <c r="H51" s="23"/>
      <c r="I51" s="25"/>
      <c r="J51" s="25"/>
      <c r="K51" s="25"/>
      <c r="L51" s="25"/>
      <c r="M51" s="24"/>
      <c r="N51" s="24"/>
      <c r="O51" s="24"/>
      <c r="P51" s="24"/>
      <c r="Q51" s="9">
        <f>SUM(Men[[#This Row],[500m bieg 1]],Men[[#This Row],[500m bieg 2]],Men[[#This Row],[500m bieg 3]])</f>
        <v>0</v>
      </c>
      <c r="R51" s="9">
        <f>SUM(Men[[#This Row],[1500m Bieg 1]],Men[[#This Row],[1500m Bieg 2]],Men[[#This Row],[1500m Bieg 3]])</f>
        <v>0</v>
      </c>
      <c r="S51" s="9">
        <f>SUM(Men[[#This Row],[1000m bieg 1]],Men[[#This Row],[1000m bieg 2]],Men[[#This Row],[1000m bieg 3]])</f>
        <v>0</v>
      </c>
      <c r="T51" s="9">
        <f>SUM(Men[[#This Row],[3000 m bieg 1]],Men[[#This Row],[3000 m bieg 2]],Men[[#This Row],[3000 m bieg 3]])</f>
        <v>0</v>
      </c>
    </row>
    <row r="52" spans="1:20" x14ac:dyDescent="0.35">
      <c r="A52" s="28"/>
      <c r="B52" s="28" t="e">
        <f>VLOOKUP($A52,Licencje!$A$1:$K$74,10,FALSE)</f>
        <v>#N/A</v>
      </c>
      <c r="C52" s="61" t="e">
        <f>VLOOKUP($A52,Licencje!$A$1:$K$74,9,FALSE)</f>
        <v>#N/A</v>
      </c>
      <c r="D52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52" s="23"/>
      <c r="F52" s="23"/>
      <c r="G52" s="23"/>
      <c r="H52" s="23"/>
      <c r="I52" s="25"/>
      <c r="J52" s="25"/>
      <c r="K52" s="25"/>
      <c r="L52" s="25"/>
      <c r="M52" s="24"/>
      <c r="N52" s="24"/>
      <c r="O52" s="24"/>
      <c r="P52" s="24"/>
      <c r="Q52" s="9">
        <f>SUM(Men[[#This Row],[500m bieg 1]],Men[[#This Row],[500m bieg 2]],Men[[#This Row],[500m bieg 3]])</f>
        <v>0</v>
      </c>
      <c r="R52" s="9">
        <f>SUM(Men[[#This Row],[1500m Bieg 1]],Men[[#This Row],[1500m Bieg 2]],Men[[#This Row],[1500m Bieg 3]])</f>
        <v>0</v>
      </c>
      <c r="S52" s="9">
        <f>SUM(Men[[#This Row],[1000m bieg 1]],Men[[#This Row],[1000m bieg 2]],Men[[#This Row],[1000m bieg 3]])</f>
        <v>0</v>
      </c>
      <c r="T52" s="9">
        <f>SUM(Men[[#This Row],[3000 m bieg 1]],Men[[#This Row],[3000 m bieg 2]],Men[[#This Row],[3000 m bieg 3]])</f>
        <v>0</v>
      </c>
    </row>
    <row r="53" spans="1:20" x14ac:dyDescent="0.35">
      <c r="A53" s="33"/>
      <c r="B53" s="28" t="e">
        <f>VLOOKUP($A53,Licencje!$A$1:$K$74,10,FALSE)</f>
        <v>#N/A</v>
      </c>
      <c r="C53" s="61" t="e">
        <f>VLOOKUP($A53,Licencje!$A$1:$K$74,9,FALSE)</f>
        <v>#N/A</v>
      </c>
      <c r="D53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53" s="34"/>
      <c r="F53" s="34"/>
      <c r="G53" s="34"/>
      <c r="H53" s="34"/>
      <c r="I53" s="31"/>
      <c r="J53" s="31"/>
      <c r="K53" s="31"/>
      <c r="L53" s="31"/>
      <c r="M53" s="32"/>
      <c r="N53" s="32"/>
      <c r="O53" s="32"/>
      <c r="P53" s="32"/>
      <c r="Q53" s="9">
        <f>SUM(Men[[#This Row],[500m bieg 1]],Men[[#This Row],[500m bieg 2]],Men[[#This Row],[500m bieg 3]])</f>
        <v>0</v>
      </c>
      <c r="R53" s="9">
        <f>SUM(Men[[#This Row],[1500m Bieg 1]],Men[[#This Row],[1500m Bieg 2]],Men[[#This Row],[1500m Bieg 3]])</f>
        <v>0</v>
      </c>
      <c r="S53" s="9">
        <f>SUM(Men[[#This Row],[1000m bieg 1]],Men[[#This Row],[1000m bieg 2]],Men[[#This Row],[1000m bieg 3]])</f>
        <v>0</v>
      </c>
      <c r="T53" s="9">
        <f>SUM(Men[[#This Row],[3000 m bieg 1]],Men[[#This Row],[3000 m bieg 2]],Men[[#This Row],[3000 m bieg 3]])</f>
        <v>0</v>
      </c>
    </row>
    <row r="57" spans="1:20" x14ac:dyDescent="0.35">
      <c r="G57" s="55"/>
    </row>
    <row r="58" spans="1:20" ht="15" thickBot="1" x14ac:dyDescent="0.4">
      <c r="A58" s="39" t="s">
        <v>247</v>
      </c>
      <c r="B58" s="40"/>
      <c r="C58" s="51">
        <v>33786</v>
      </c>
      <c r="D58" s="41"/>
      <c r="E58" s="51">
        <v>35611</v>
      </c>
      <c r="G58">
        <v>1</v>
      </c>
      <c r="H58">
        <v>100</v>
      </c>
      <c r="M58">
        <v>1</v>
      </c>
      <c r="N58">
        <v>100</v>
      </c>
    </row>
    <row r="59" spans="1:20" x14ac:dyDescent="0.35">
      <c r="A59" s="42" t="s">
        <v>248</v>
      </c>
      <c r="B59" s="43"/>
      <c r="C59" s="52">
        <v>31959</v>
      </c>
      <c r="D59" s="44"/>
      <c r="E59" s="52">
        <v>33785</v>
      </c>
      <c r="G59">
        <v>2</v>
      </c>
      <c r="H59">
        <v>80</v>
      </c>
      <c r="M59">
        <v>2</v>
      </c>
      <c r="N59">
        <v>80</v>
      </c>
    </row>
    <row r="60" spans="1:20" x14ac:dyDescent="0.35">
      <c r="A60" s="45" t="s">
        <v>249</v>
      </c>
      <c r="B60" s="46"/>
      <c r="C60" s="53">
        <v>30133</v>
      </c>
      <c r="D60" s="47"/>
      <c r="E60" s="53">
        <v>31958</v>
      </c>
      <c r="G60">
        <v>3</v>
      </c>
      <c r="H60">
        <v>70</v>
      </c>
      <c r="M60">
        <v>3</v>
      </c>
      <c r="N60">
        <v>70</v>
      </c>
    </row>
    <row r="61" spans="1:20" x14ac:dyDescent="0.35">
      <c r="A61" s="42" t="s">
        <v>250</v>
      </c>
      <c r="B61" s="43"/>
      <c r="C61" s="52">
        <v>28307</v>
      </c>
      <c r="D61" s="44"/>
      <c r="E61" s="52">
        <v>30132</v>
      </c>
      <c r="G61">
        <v>4</v>
      </c>
      <c r="H61">
        <v>55</v>
      </c>
      <c r="M61">
        <v>4</v>
      </c>
      <c r="N61">
        <v>55</v>
      </c>
    </row>
    <row r="62" spans="1:20" x14ac:dyDescent="0.35">
      <c r="A62" s="45" t="s">
        <v>251</v>
      </c>
      <c r="B62" s="46"/>
      <c r="C62" s="53">
        <v>26481</v>
      </c>
      <c r="D62" s="47"/>
      <c r="E62" s="53">
        <v>28306</v>
      </c>
      <c r="G62">
        <v>5</v>
      </c>
      <c r="H62">
        <v>45</v>
      </c>
      <c r="M62">
        <v>5</v>
      </c>
      <c r="N62">
        <v>45</v>
      </c>
    </row>
    <row r="63" spans="1:20" x14ac:dyDescent="0.35">
      <c r="A63" s="42" t="s">
        <v>252</v>
      </c>
      <c r="B63" s="43"/>
      <c r="C63" s="52">
        <v>24654</v>
      </c>
      <c r="D63" s="44"/>
      <c r="E63" s="52">
        <v>26480</v>
      </c>
      <c r="G63">
        <v>6</v>
      </c>
      <c r="H63">
        <v>40</v>
      </c>
      <c r="M63">
        <v>6</v>
      </c>
      <c r="N63">
        <v>40</v>
      </c>
    </row>
    <row r="64" spans="1:20" x14ac:dyDescent="0.35">
      <c r="A64" s="45" t="s">
        <v>253</v>
      </c>
      <c r="B64" s="46"/>
      <c r="C64" s="53">
        <v>22828</v>
      </c>
      <c r="D64" s="47"/>
      <c r="E64" s="53">
        <v>24653</v>
      </c>
      <c r="G64">
        <v>7</v>
      </c>
      <c r="H64">
        <v>35</v>
      </c>
      <c r="M64">
        <v>7</v>
      </c>
      <c r="N64">
        <v>35</v>
      </c>
    </row>
    <row r="65" spans="1:14" x14ac:dyDescent="0.35">
      <c r="A65" s="42" t="s">
        <v>254</v>
      </c>
      <c r="B65" s="43"/>
      <c r="C65" s="52">
        <v>21002</v>
      </c>
      <c r="D65" s="44"/>
      <c r="E65" s="52">
        <v>22827</v>
      </c>
      <c r="G65">
        <v>8</v>
      </c>
      <c r="H65">
        <v>30</v>
      </c>
      <c r="M65">
        <v>8</v>
      </c>
      <c r="N65">
        <v>30</v>
      </c>
    </row>
    <row r="66" spans="1:14" x14ac:dyDescent="0.35">
      <c r="A66" s="45" t="s">
        <v>255</v>
      </c>
      <c r="B66" s="46"/>
      <c r="C66" s="53">
        <v>19176</v>
      </c>
      <c r="D66" s="47"/>
      <c r="E66" s="53">
        <v>21001</v>
      </c>
      <c r="G66">
        <v>9</v>
      </c>
      <c r="H66">
        <v>25</v>
      </c>
      <c r="M66">
        <v>9</v>
      </c>
      <c r="N66">
        <v>25</v>
      </c>
    </row>
    <row r="67" spans="1:14" x14ac:dyDescent="0.35">
      <c r="A67" s="42" t="s">
        <v>256</v>
      </c>
      <c r="B67" s="43"/>
      <c r="C67" s="52">
        <v>17349</v>
      </c>
      <c r="D67" s="44"/>
      <c r="E67" s="52">
        <v>19175</v>
      </c>
      <c r="G67">
        <v>10</v>
      </c>
      <c r="H67">
        <v>20</v>
      </c>
      <c r="M67">
        <v>10</v>
      </c>
      <c r="N67">
        <v>20</v>
      </c>
    </row>
    <row r="68" spans="1:14" x14ac:dyDescent="0.35">
      <c r="A68" s="45" t="s">
        <v>257</v>
      </c>
      <c r="B68" s="46"/>
      <c r="C68" s="53">
        <v>15523</v>
      </c>
      <c r="D68" s="47"/>
      <c r="E68" s="53">
        <v>17348</v>
      </c>
      <c r="G68">
        <v>11</v>
      </c>
      <c r="H68">
        <v>19</v>
      </c>
      <c r="M68">
        <v>11</v>
      </c>
      <c r="N68">
        <v>19</v>
      </c>
    </row>
    <row r="69" spans="1:14" ht="15" thickBot="1" x14ac:dyDescent="0.4">
      <c r="A69" s="48" t="s">
        <v>258</v>
      </c>
      <c r="B69" s="49"/>
      <c r="C69" s="54">
        <v>13697</v>
      </c>
      <c r="D69" s="50"/>
      <c r="E69" s="54">
        <v>15522</v>
      </c>
      <c r="G69">
        <v>12</v>
      </c>
      <c r="H69">
        <v>18</v>
      </c>
      <c r="M69">
        <v>12</v>
      </c>
      <c r="N69">
        <v>18</v>
      </c>
    </row>
    <row r="70" spans="1:14" x14ac:dyDescent="0.35">
      <c r="H70" t="s">
        <v>263</v>
      </c>
      <c r="N70" t="s">
        <v>263</v>
      </c>
    </row>
    <row r="73" spans="1:14" x14ac:dyDescent="0.35">
      <c r="A73" t="s">
        <v>284</v>
      </c>
      <c r="B73">
        <v>80</v>
      </c>
      <c r="C73">
        <f>65*B73</f>
        <v>5200</v>
      </c>
    </row>
  </sheetData>
  <mergeCells count="5">
    <mergeCell ref="Q1:T1"/>
    <mergeCell ref="A1:B1"/>
    <mergeCell ref="E1:H1"/>
    <mergeCell ref="I1:L1"/>
    <mergeCell ref="M1:P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00B0F0"/>
  </sheetPr>
  <dimension ref="A1:G25"/>
  <sheetViews>
    <sheetView workbookViewId="0">
      <selection activeCell="L14" sqref="L14"/>
    </sheetView>
  </sheetViews>
  <sheetFormatPr defaultRowHeight="14.5" x14ac:dyDescent="0.35"/>
  <cols>
    <col min="1" max="1" width="24.7265625" customWidth="1"/>
    <col min="2" max="2" width="6" customWidth="1"/>
    <col min="3" max="7" width="3.7265625" customWidth="1"/>
  </cols>
  <sheetData>
    <row r="1" spans="1:7" ht="20.25" customHeight="1" x14ac:dyDescent="0.3">
      <c r="A1" s="27" t="s">
        <v>55</v>
      </c>
      <c r="B1" s="26" t="s">
        <v>236</v>
      </c>
    </row>
    <row r="3" spans="1:7" ht="52.5" x14ac:dyDescent="0.25">
      <c r="A3" s="20" t="s">
        <v>228</v>
      </c>
      <c r="B3" s="21" t="s">
        <v>232</v>
      </c>
      <c r="C3" s="21" t="s">
        <v>233</v>
      </c>
      <c r="D3" s="21" t="s">
        <v>231</v>
      </c>
      <c r="E3" s="21" t="s">
        <v>234</v>
      </c>
      <c r="F3" s="21" t="s">
        <v>235</v>
      </c>
      <c r="G3" s="21" t="s">
        <v>230</v>
      </c>
    </row>
    <row r="4" spans="1:7" ht="15.75" x14ac:dyDescent="0.25">
      <c r="A4" s="22" t="s">
        <v>42</v>
      </c>
      <c r="B4" s="29">
        <v>0</v>
      </c>
      <c r="C4" s="29"/>
      <c r="D4" s="29"/>
      <c r="E4" s="29"/>
      <c r="F4" s="29"/>
      <c r="G4" s="30">
        <v>0</v>
      </c>
    </row>
    <row r="5" spans="1:7" ht="15.75" x14ac:dyDescent="0.25">
      <c r="A5" s="22" t="s">
        <v>7</v>
      </c>
      <c r="B5" s="29">
        <v>0</v>
      </c>
      <c r="C5" s="29"/>
      <c r="D5" s="29"/>
      <c r="E5" s="29"/>
      <c r="F5" s="29"/>
      <c r="G5" s="30">
        <v>0</v>
      </c>
    </row>
    <row r="6" spans="1:7" ht="15.75" x14ac:dyDescent="0.25">
      <c r="A6" s="22" t="s">
        <v>16</v>
      </c>
      <c r="B6" s="29">
        <v>0</v>
      </c>
      <c r="C6" s="29"/>
      <c r="D6" s="29"/>
      <c r="E6" s="29"/>
      <c r="F6" s="29"/>
      <c r="G6" s="30">
        <v>0</v>
      </c>
    </row>
    <row r="7" spans="1:7" ht="15.5" x14ac:dyDescent="0.35">
      <c r="A7" s="22" t="s">
        <v>43</v>
      </c>
      <c r="B7" s="29">
        <v>0</v>
      </c>
      <c r="C7" s="29"/>
      <c r="D7" s="29"/>
      <c r="E7" s="29"/>
      <c r="F7" s="29"/>
      <c r="G7" s="30">
        <v>0</v>
      </c>
    </row>
    <row r="8" spans="1:7" ht="15.75" x14ac:dyDescent="0.25">
      <c r="A8" s="22" t="s">
        <v>35</v>
      </c>
      <c r="B8" s="29">
        <v>0</v>
      </c>
      <c r="C8" s="29"/>
      <c r="D8" s="29"/>
      <c r="E8" s="29"/>
      <c r="F8" s="29"/>
      <c r="G8" s="30">
        <v>0</v>
      </c>
    </row>
    <row r="9" spans="1:7" ht="15.5" x14ac:dyDescent="0.35">
      <c r="A9" s="22" t="s">
        <v>44</v>
      </c>
      <c r="B9" s="29">
        <v>0</v>
      </c>
      <c r="C9" s="29"/>
      <c r="D9" s="29"/>
      <c r="E9" s="29"/>
      <c r="F9" s="29"/>
      <c r="G9" s="30">
        <v>0</v>
      </c>
    </row>
    <row r="10" spans="1:7" ht="15.75" x14ac:dyDescent="0.25">
      <c r="A10" s="22" t="s">
        <v>41</v>
      </c>
      <c r="B10" s="29">
        <v>0</v>
      </c>
      <c r="C10" s="29"/>
      <c r="D10" s="29"/>
      <c r="E10" s="29"/>
      <c r="F10" s="29"/>
      <c r="G10" s="30">
        <v>0</v>
      </c>
    </row>
    <row r="11" spans="1:7" ht="15.75" x14ac:dyDescent="0.25">
      <c r="A11" s="22" t="s">
        <v>40</v>
      </c>
      <c r="B11" s="29">
        <v>0</v>
      </c>
      <c r="C11" s="29"/>
      <c r="D11" s="29"/>
      <c r="E11" s="29"/>
      <c r="F11" s="29"/>
      <c r="G11" s="30">
        <v>0</v>
      </c>
    </row>
    <row r="12" spans="1:7" ht="15.5" x14ac:dyDescent="0.35">
      <c r="A12" s="22" t="s">
        <v>20</v>
      </c>
      <c r="B12" s="29">
        <v>0</v>
      </c>
      <c r="C12" s="29"/>
      <c r="D12" s="29"/>
      <c r="E12" s="29"/>
      <c r="F12" s="29"/>
      <c r="G12" s="30">
        <v>0</v>
      </c>
    </row>
    <row r="13" spans="1:7" ht="15.5" x14ac:dyDescent="0.35">
      <c r="A13" s="22" t="s">
        <v>14</v>
      </c>
      <c r="B13" s="29">
        <v>0</v>
      </c>
      <c r="C13" s="29"/>
      <c r="D13" s="29"/>
      <c r="E13" s="29"/>
      <c r="F13" s="29"/>
      <c r="G13" s="30">
        <v>0</v>
      </c>
    </row>
    <row r="14" spans="1:7" ht="15.75" x14ac:dyDescent="0.25">
      <c r="A14" s="22" t="s">
        <v>4</v>
      </c>
      <c r="B14" s="29">
        <v>0</v>
      </c>
      <c r="C14" s="29"/>
      <c r="D14" s="29"/>
      <c r="E14" s="29"/>
      <c r="F14" s="29"/>
      <c r="G14" s="30">
        <v>0</v>
      </c>
    </row>
    <row r="15" spans="1:7" ht="15.75" x14ac:dyDescent="0.25">
      <c r="A15" s="22" t="s">
        <v>38</v>
      </c>
      <c r="B15" s="29">
        <v>0</v>
      </c>
      <c r="C15" s="29"/>
      <c r="D15" s="29"/>
      <c r="E15" s="29"/>
      <c r="F15" s="29"/>
      <c r="G15" s="30">
        <v>0</v>
      </c>
    </row>
    <row r="16" spans="1:7" ht="15.5" x14ac:dyDescent="0.35">
      <c r="A16" s="22" t="s">
        <v>18</v>
      </c>
      <c r="B16" s="29">
        <v>0</v>
      </c>
      <c r="C16" s="29"/>
      <c r="D16" s="29"/>
      <c r="E16" s="29"/>
      <c r="F16" s="29"/>
      <c r="G16" s="30">
        <v>0</v>
      </c>
    </row>
    <row r="17" spans="1:7" ht="15.5" x14ac:dyDescent="0.35">
      <c r="A17" s="22" t="s">
        <v>34</v>
      </c>
      <c r="B17" s="29">
        <v>0</v>
      </c>
      <c r="C17" s="29"/>
      <c r="D17" s="29"/>
      <c r="E17" s="29"/>
      <c r="F17" s="29"/>
      <c r="G17" s="30">
        <v>0</v>
      </c>
    </row>
    <row r="18" spans="1:7" ht="15.5" x14ac:dyDescent="0.35">
      <c r="A18" s="22" t="s">
        <v>36</v>
      </c>
      <c r="B18" s="29">
        <v>0</v>
      </c>
      <c r="C18" s="29"/>
      <c r="D18" s="29"/>
      <c r="E18" s="29"/>
      <c r="F18" s="29"/>
      <c r="G18" s="30">
        <v>0</v>
      </c>
    </row>
    <row r="19" spans="1:7" ht="15.75" x14ac:dyDescent="0.25">
      <c r="A19" s="22" t="s">
        <v>19</v>
      </c>
      <c r="B19" s="29">
        <v>0</v>
      </c>
      <c r="C19" s="29"/>
      <c r="D19" s="29"/>
      <c r="E19" s="29"/>
      <c r="F19" s="29"/>
      <c r="G19" s="30">
        <v>0</v>
      </c>
    </row>
    <row r="20" spans="1:7" ht="15.5" x14ac:dyDescent="0.35">
      <c r="A20" s="22" t="s">
        <v>39</v>
      </c>
      <c r="B20" s="29">
        <v>0</v>
      </c>
      <c r="C20" s="29"/>
      <c r="D20" s="29"/>
      <c r="E20" s="29"/>
      <c r="F20" s="29"/>
      <c r="G20" s="30">
        <v>0</v>
      </c>
    </row>
    <row r="21" spans="1:7" ht="15.75" x14ac:dyDescent="0.25">
      <c r="A21" s="22" t="s">
        <v>12</v>
      </c>
      <c r="B21" s="29">
        <v>0</v>
      </c>
      <c r="C21" s="29"/>
      <c r="D21" s="29"/>
      <c r="E21" s="29"/>
      <c r="F21" s="29"/>
      <c r="G21" s="30">
        <v>0</v>
      </c>
    </row>
    <row r="22" spans="1:7" ht="15.5" x14ac:dyDescent="0.35">
      <c r="A22" s="22" t="s">
        <v>33</v>
      </c>
      <c r="B22" s="29">
        <v>0</v>
      </c>
      <c r="C22" s="29"/>
      <c r="D22" s="29"/>
      <c r="E22" s="29"/>
      <c r="F22" s="29"/>
      <c r="G22" s="30">
        <v>0</v>
      </c>
    </row>
    <row r="23" spans="1:7" ht="15.5" x14ac:dyDescent="0.35">
      <c r="A23" s="22" t="s">
        <v>37</v>
      </c>
      <c r="B23" s="29">
        <v>0</v>
      </c>
      <c r="C23" s="29"/>
      <c r="D23" s="29"/>
      <c r="E23" s="29"/>
      <c r="F23" s="29"/>
      <c r="G23" s="30">
        <v>0</v>
      </c>
    </row>
    <row r="24" spans="1:7" ht="15.75" x14ac:dyDescent="0.25">
      <c r="A24" s="22" t="s">
        <v>21</v>
      </c>
      <c r="B24" s="29">
        <v>0</v>
      </c>
      <c r="C24" s="29"/>
      <c r="D24" s="29"/>
      <c r="E24" s="29"/>
      <c r="F24" s="29"/>
      <c r="G24" s="30">
        <v>0</v>
      </c>
    </row>
    <row r="25" spans="1:7" ht="15.75" x14ac:dyDescent="0.25">
      <c r="A25" s="22" t="s">
        <v>229</v>
      </c>
      <c r="B25" s="29"/>
      <c r="C25" s="29"/>
      <c r="D25" s="29"/>
      <c r="E25" s="29"/>
      <c r="F25" s="29"/>
      <c r="G25" s="3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50"/>
    <pageSetUpPr fitToPage="1"/>
  </sheetPr>
  <dimension ref="A1:T15"/>
  <sheetViews>
    <sheetView workbookViewId="0">
      <selection activeCell="J17" sqref="J17"/>
    </sheetView>
  </sheetViews>
  <sheetFormatPr defaultRowHeight="14.5" x14ac:dyDescent="0.35"/>
  <cols>
    <col min="1" max="1" width="27" bestFit="1" customWidth="1"/>
    <col min="2" max="2" width="6.81640625" customWidth="1"/>
    <col min="3" max="7" width="6.26953125" customWidth="1"/>
    <col min="8" max="8" width="6.26953125" style="64" customWidth="1"/>
    <col min="10" max="10" width="27" bestFit="1" customWidth="1"/>
    <col min="11" max="11" width="9.81640625" customWidth="1"/>
    <col min="12" max="12" width="9.26953125" customWidth="1"/>
    <col min="13" max="13" width="8.54296875" customWidth="1"/>
    <col min="14" max="14" width="9.81640625" style="64" customWidth="1"/>
    <col min="16" max="16" width="27.81640625" customWidth="1"/>
    <col min="17" max="17" width="7.7265625" customWidth="1"/>
    <col min="18" max="18" width="8.26953125" customWidth="1"/>
    <col min="19" max="19" width="7.81640625" customWidth="1"/>
    <col min="20" max="20" width="9.453125" customWidth="1"/>
  </cols>
  <sheetData>
    <row r="1" spans="1:20" x14ac:dyDescent="0.35">
      <c r="A1" s="20" t="s">
        <v>52</v>
      </c>
      <c r="B1" t="s">
        <v>439</v>
      </c>
      <c r="J1" s="20" t="s">
        <v>54</v>
      </c>
      <c r="K1" t="s">
        <v>439</v>
      </c>
      <c r="P1" s="20" t="s">
        <v>53</v>
      </c>
      <c r="Q1" t="s">
        <v>439</v>
      </c>
    </row>
    <row r="3" spans="1:20" x14ac:dyDescent="0.35">
      <c r="B3" t="s">
        <v>232</v>
      </c>
      <c r="C3" t="s">
        <v>233</v>
      </c>
      <c r="D3" t="s">
        <v>231</v>
      </c>
      <c r="E3" t="s">
        <v>234</v>
      </c>
      <c r="F3" t="s">
        <v>235</v>
      </c>
      <c r="G3" t="s">
        <v>277</v>
      </c>
      <c r="H3" s="64" t="s">
        <v>278</v>
      </c>
      <c r="K3" t="s">
        <v>271</v>
      </c>
      <c r="L3" t="s">
        <v>272</v>
      </c>
      <c r="M3" t="s">
        <v>273</v>
      </c>
      <c r="N3" s="64" t="s">
        <v>270</v>
      </c>
      <c r="Q3" t="s">
        <v>232</v>
      </c>
      <c r="R3" t="s">
        <v>233</v>
      </c>
      <c r="S3" t="s">
        <v>231</v>
      </c>
      <c r="T3" t="s">
        <v>270</v>
      </c>
    </row>
    <row r="4" spans="1:20" x14ac:dyDescent="0.35">
      <c r="A4" s="56" t="s">
        <v>274</v>
      </c>
      <c r="B4" s="65"/>
      <c r="C4" s="65"/>
      <c r="D4" s="65"/>
      <c r="E4" s="65"/>
      <c r="F4" s="65"/>
      <c r="G4" s="65"/>
      <c r="H4" s="66"/>
      <c r="J4" s="56" t="s">
        <v>274</v>
      </c>
      <c r="K4" s="65"/>
      <c r="L4" s="65"/>
      <c r="M4" s="65"/>
      <c r="N4" s="66"/>
      <c r="P4" s="56" t="s">
        <v>274</v>
      </c>
      <c r="Q4" s="65"/>
      <c r="R4" s="65"/>
      <c r="S4" s="65"/>
      <c r="T4" s="66"/>
    </row>
    <row r="5" spans="1:20" x14ac:dyDescent="0.35">
      <c r="A5" s="58" t="s">
        <v>186</v>
      </c>
      <c r="B5" s="65">
        <v>100</v>
      </c>
      <c r="C5" s="65">
        <v>100</v>
      </c>
      <c r="D5" s="65"/>
      <c r="E5" s="65"/>
      <c r="F5" s="65"/>
      <c r="G5" s="65">
        <v>100</v>
      </c>
      <c r="H5" s="66">
        <v>300</v>
      </c>
      <c r="J5" s="58" t="s">
        <v>186</v>
      </c>
      <c r="K5" s="65">
        <v>100</v>
      </c>
      <c r="L5" s="65"/>
      <c r="M5" s="65">
        <v>100</v>
      </c>
      <c r="N5" s="66">
        <v>200</v>
      </c>
      <c r="P5" s="58" t="s">
        <v>186</v>
      </c>
      <c r="Q5" s="65">
        <v>100</v>
      </c>
      <c r="R5" s="65"/>
      <c r="S5" s="65">
        <v>100</v>
      </c>
      <c r="T5" s="66">
        <v>200</v>
      </c>
    </row>
    <row r="6" spans="1:20" x14ac:dyDescent="0.35">
      <c r="A6" s="56" t="s">
        <v>275</v>
      </c>
      <c r="B6" s="65"/>
      <c r="C6" s="65"/>
      <c r="D6" s="65"/>
      <c r="E6" s="65"/>
      <c r="F6" s="65"/>
      <c r="G6" s="65"/>
      <c r="H6" s="66"/>
      <c r="J6" s="56" t="s">
        <v>275</v>
      </c>
      <c r="K6" s="65"/>
      <c r="L6" s="65"/>
      <c r="M6" s="65"/>
      <c r="N6" s="66"/>
      <c r="P6" s="56" t="s">
        <v>275</v>
      </c>
      <c r="Q6" s="65"/>
      <c r="R6" s="65"/>
      <c r="S6" s="65"/>
      <c r="T6" s="66"/>
    </row>
    <row r="7" spans="1:20" x14ac:dyDescent="0.35">
      <c r="A7" s="58" t="s">
        <v>221</v>
      </c>
      <c r="B7" s="65">
        <v>80</v>
      </c>
      <c r="C7" s="65">
        <v>80</v>
      </c>
      <c r="D7" s="65">
        <v>100</v>
      </c>
      <c r="E7" s="65"/>
      <c r="F7" s="65">
        <v>80</v>
      </c>
      <c r="G7" s="65">
        <v>100</v>
      </c>
      <c r="H7" s="66">
        <v>440</v>
      </c>
      <c r="J7" s="58" t="s">
        <v>221</v>
      </c>
      <c r="K7" s="65">
        <v>70</v>
      </c>
      <c r="L7" s="65">
        <v>100</v>
      </c>
      <c r="M7" s="65">
        <v>70</v>
      </c>
      <c r="N7" s="66">
        <v>240</v>
      </c>
      <c r="P7" s="58" t="s">
        <v>221</v>
      </c>
      <c r="Q7" s="65">
        <v>80</v>
      </c>
      <c r="R7" s="65">
        <v>100</v>
      </c>
      <c r="S7" s="65">
        <v>80</v>
      </c>
      <c r="T7" s="66">
        <v>260</v>
      </c>
    </row>
    <row r="8" spans="1:20" x14ac:dyDescent="0.35">
      <c r="A8" s="58" t="s">
        <v>201</v>
      </c>
      <c r="B8" s="65">
        <v>100</v>
      </c>
      <c r="C8" s="65">
        <v>100</v>
      </c>
      <c r="D8" s="65"/>
      <c r="E8" s="65"/>
      <c r="F8" s="65">
        <v>100</v>
      </c>
      <c r="G8" s="65">
        <v>80</v>
      </c>
      <c r="H8" s="66">
        <v>380</v>
      </c>
      <c r="J8" s="58" t="s">
        <v>201</v>
      </c>
      <c r="K8" s="65">
        <v>100</v>
      </c>
      <c r="L8" s="65"/>
      <c r="M8" s="65">
        <v>80</v>
      </c>
      <c r="N8" s="66">
        <v>180</v>
      </c>
      <c r="P8" s="58" t="s">
        <v>201</v>
      </c>
      <c r="Q8" s="65">
        <v>100</v>
      </c>
      <c r="R8" s="65"/>
      <c r="S8" s="65">
        <v>100</v>
      </c>
      <c r="T8" s="66">
        <v>200</v>
      </c>
    </row>
    <row r="9" spans="1:20" x14ac:dyDescent="0.35">
      <c r="A9" s="58" t="s">
        <v>203</v>
      </c>
      <c r="B9" s="65">
        <v>70</v>
      </c>
      <c r="C9" s="65">
        <v>70</v>
      </c>
      <c r="D9" s="65"/>
      <c r="E9" s="65"/>
      <c r="F9" s="65">
        <v>70</v>
      </c>
      <c r="G9" s="65">
        <v>70</v>
      </c>
      <c r="H9" s="66">
        <v>280</v>
      </c>
      <c r="J9" s="58" t="s">
        <v>203</v>
      </c>
      <c r="K9" s="65">
        <v>80</v>
      </c>
      <c r="L9" s="65"/>
      <c r="M9" s="65">
        <v>100</v>
      </c>
      <c r="N9" s="66">
        <v>180</v>
      </c>
      <c r="P9" s="58" t="s">
        <v>203</v>
      </c>
      <c r="Q9" s="65">
        <v>70</v>
      </c>
      <c r="R9" s="65"/>
      <c r="S9" s="65">
        <v>70</v>
      </c>
      <c r="T9" s="66">
        <v>140</v>
      </c>
    </row>
    <row r="10" spans="1:20" x14ac:dyDescent="0.35">
      <c r="A10" s="56" t="s">
        <v>276</v>
      </c>
      <c r="B10" s="65"/>
      <c r="C10" s="65"/>
      <c r="D10" s="65"/>
      <c r="E10" s="65"/>
      <c r="F10" s="65"/>
      <c r="G10" s="65"/>
      <c r="H10" s="66"/>
      <c r="J10" s="56" t="s">
        <v>276</v>
      </c>
      <c r="K10" s="65"/>
      <c r="L10" s="65"/>
      <c r="M10" s="65"/>
      <c r="N10" s="66"/>
      <c r="P10" s="56" t="s">
        <v>276</v>
      </c>
      <c r="Q10" s="65"/>
      <c r="R10" s="65"/>
      <c r="S10" s="65"/>
      <c r="T10" s="66"/>
    </row>
    <row r="11" spans="1:20" x14ac:dyDescent="0.35">
      <c r="A11" s="58" t="s">
        <v>224</v>
      </c>
      <c r="B11" s="65">
        <v>100</v>
      </c>
      <c r="C11" s="65">
        <v>100</v>
      </c>
      <c r="D11" s="65">
        <v>100</v>
      </c>
      <c r="E11" s="65"/>
      <c r="F11" s="65"/>
      <c r="G11" s="65"/>
      <c r="H11" s="66">
        <v>300</v>
      </c>
      <c r="J11" s="58" t="s">
        <v>224</v>
      </c>
      <c r="K11" s="65">
        <v>100</v>
      </c>
      <c r="L11" s="65">
        <v>100</v>
      </c>
      <c r="M11" s="65"/>
      <c r="N11" s="66">
        <v>200</v>
      </c>
      <c r="P11" s="58" t="s">
        <v>224</v>
      </c>
      <c r="Q11" s="65">
        <v>100</v>
      </c>
      <c r="R11" s="65">
        <v>100</v>
      </c>
      <c r="S11" s="65"/>
      <c r="T11" s="66">
        <v>200</v>
      </c>
    </row>
    <row r="12" spans="1:20" x14ac:dyDescent="0.35">
      <c r="H12"/>
      <c r="N12"/>
    </row>
    <row r="13" spans="1:20" x14ac:dyDescent="0.35">
      <c r="H13"/>
      <c r="N13"/>
    </row>
    <row r="14" spans="1:20" ht="15" x14ac:dyDescent="0.25">
      <c r="H14"/>
      <c r="N14"/>
    </row>
    <row r="15" spans="1:20" ht="15" x14ac:dyDescent="0.25">
      <c r="H15"/>
      <c r="N15"/>
    </row>
  </sheetData>
  <pageMargins left="0.7" right="0.7" top="0.75" bottom="0.75" header="0.3" footer="0.3"/>
  <pageSetup paperSize="9" scale="63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</sheetPr>
  <dimension ref="A1:J86"/>
  <sheetViews>
    <sheetView workbookViewId="0">
      <selection activeCell="B8" sqref="B8"/>
    </sheetView>
  </sheetViews>
  <sheetFormatPr defaultRowHeight="14.5" x14ac:dyDescent="0.35"/>
  <cols>
    <col min="1" max="1" width="16.26953125" customWidth="1"/>
    <col min="2" max="2" width="31.54296875" customWidth="1"/>
    <col min="4" max="4" width="3.1796875" customWidth="1"/>
    <col min="6" max="6" width="14.26953125" customWidth="1"/>
    <col min="8" max="8" width="16.453125" customWidth="1"/>
    <col min="10" max="10" width="63.7265625" customWidth="1"/>
  </cols>
  <sheetData>
    <row r="1" spans="1:10" x14ac:dyDescent="0.35">
      <c r="A1" t="s">
        <v>321</v>
      </c>
      <c r="B1" t="s">
        <v>327</v>
      </c>
      <c r="C1" t="s">
        <v>320</v>
      </c>
      <c r="D1" t="s">
        <v>322</v>
      </c>
      <c r="E1" t="s">
        <v>323</v>
      </c>
      <c r="F1" t="s">
        <v>324</v>
      </c>
      <c r="G1" t="s">
        <v>269</v>
      </c>
      <c r="H1" t="s">
        <v>325</v>
      </c>
      <c r="I1" t="s">
        <v>52</v>
      </c>
      <c r="J1" t="s">
        <v>326</v>
      </c>
    </row>
    <row r="2" spans="1:10" x14ac:dyDescent="0.35">
      <c r="A2" t="s">
        <v>321</v>
      </c>
      <c r="B2" t="s">
        <v>328</v>
      </c>
      <c r="C2" t="s">
        <v>320</v>
      </c>
      <c r="D2" t="s">
        <v>347</v>
      </c>
      <c r="E2" t="s">
        <v>323</v>
      </c>
      <c r="F2" t="s">
        <v>324</v>
      </c>
      <c r="G2" t="s">
        <v>269</v>
      </c>
      <c r="H2" t="s">
        <v>325</v>
      </c>
      <c r="I2" t="s">
        <v>52</v>
      </c>
      <c r="J2" t="s">
        <v>326</v>
      </c>
    </row>
    <row r="3" spans="1:10" x14ac:dyDescent="0.35">
      <c r="A3" t="s">
        <v>321</v>
      </c>
      <c r="B3" t="s">
        <v>329</v>
      </c>
      <c r="C3" t="s">
        <v>320</v>
      </c>
      <c r="D3" t="s">
        <v>348</v>
      </c>
      <c r="E3" t="s">
        <v>323</v>
      </c>
      <c r="F3" t="s">
        <v>324</v>
      </c>
      <c r="G3" t="s">
        <v>269</v>
      </c>
      <c r="H3" t="s">
        <v>325</v>
      </c>
      <c r="I3" t="s">
        <v>52</v>
      </c>
      <c r="J3" t="s">
        <v>326</v>
      </c>
    </row>
    <row r="4" spans="1:10" x14ac:dyDescent="0.35">
      <c r="A4" t="s">
        <v>321</v>
      </c>
      <c r="B4" t="s">
        <v>330</v>
      </c>
      <c r="C4" t="s">
        <v>320</v>
      </c>
      <c r="D4" t="s">
        <v>349</v>
      </c>
      <c r="E4" t="s">
        <v>323</v>
      </c>
      <c r="F4" t="s">
        <v>324</v>
      </c>
      <c r="G4" t="s">
        <v>269</v>
      </c>
      <c r="H4" t="s">
        <v>325</v>
      </c>
      <c r="I4" t="s">
        <v>52</v>
      </c>
      <c r="J4" t="s">
        <v>326</v>
      </c>
    </row>
    <row r="5" spans="1:10" x14ac:dyDescent="0.35">
      <c r="A5" t="s">
        <v>321</v>
      </c>
      <c r="B5" t="s">
        <v>331</v>
      </c>
      <c r="C5" t="s">
        <v>320</v>
      </c>
      <c r="D5" t="s">
        <v>322</v>
      </c>
      <c r="E5" t="s">
        <v>323</v>
      </c>
      <c r="F5" t="s">
        <v>324</v>
      </c>
      <c r="G5" t="s">
        <v>268</v>
      </c>
      <c r="H5" t="s">
        <v>325</v>
      </c>
      <c r="I5" t="s">
        <v>52</v>
      </c>
      <c r="J5" t="s">
        <v>326</v>
      </c>
    </row>
    <row r="6" spans="1:10" x14ac:dyDescent="0.35">
      <c r="A6" t="s">
        <v>321</v>
      </c>
      <c r="B6" t="s">
        <v>332</v>
      </c>
      <c r="C6" t="s">
        <v>320</v>
      </c>
      <c r="D6" t="s">
        <v>347</v>
      </c>
      <c r="E6" t="s">
        <v>323</v>
      </c>
      <c r="F6" t="s">
        <v>324</v>
      </c>
      <c r="G6" t="s">
        <v>268</v>
      </c>
      <c r="H6" t="s">
        <v>325</v>
      </c>
      <c r="I6" t="s">
        <v>52</v>
      </c>
      <c r="J6" t="s">
        <v>326</v>
      </c>
    </row>
    <row r="7" spans="1:10" x14ac:dyDescent="0.35">
      <c r="A7" t="s">
        <v>321</v>
      </c>
      <c r="B7" t="s">
        <v>333</v>
      </c>
      <c r="C7" t="s">
        <v>320</v>
      </c>
      <c r="D7" t="s">
        <v>322</v>
      </c>
      <c r="E7" t="s">
        <v>323</v>
      </c>
      <c r="F7" t="s">
        <v>324</v>
      </c>
      <c r="G7" t="s">
        <v>266</v>
      </c>
      <c r="H7" t="s">
        <v>325</v>
      </c>
      <c r="I7" t="s">
        <v>52</v>
      </c>
      <c r="J7" t="s">
        <v>326</v>
      </c>
    </row>
    <row r="8" spans="1:10" x14ac:dyDescent="0.35">
      <c r="A8" t="s">
        <v>321</v>
      </c>
      <c r="B8" t="s">
        <v>334</v>
      </c>
      <c r="C8" t="s">
        <v>320</v>
      </c>
      <c r="D8" t="s">
        <v>347</v>
      </c>
      <c r="E8" t="s">
        <v>323</v>
      </c>
      <c r="F8" t="s">
        <v>324</v>
      </c>
      <c r="G8" t="s">
        <v>266</v>
      </c>
      <c r="H8" t="s">
        <v>325</v>
      </c>
      <c r="I8" t="s">
        <v>52</v>
      </c>
      <c r="J8" t="s">
        <v>326</v>
      </c>
    </row>
    <row r="9" spans="1:10" x14ac:dyDescent="0.35">
      <c r="A9" t="s">
        <v>321</v>
      </c>
      <c r="B9" t="s">
        <v>335</v>
      </c>
      <c r="C9" t="s">
        <v>320</v>
      </c>
      <c r="D9" t="s">
        <v>348</v>
      </c>
      <c r="E9" t="s">
        <v>323</v>
      </c>
      <c r="F9" t="s">
        <v>324</v>
      </c>
      <c r="G9" t="s">
        <v>266</v>
      </c>
      <c r="H9" t="s">
        <v>325</v>
      </c>
      <c r="I9" t="s">
        <v>52</v>
      </c>
      <c r="J9" t="s">
        <v>326</v>
      </c>
    </row>
    <row r="10" spans="1:10" x14ac:dyDescent="0.35">
      <c r="A10" t="s">
        <v>321</v>
      </c>
      <c r="B10" t="s">
        <v>336</v>
      </c>
      <c r="C10" t="s">
        <v>320</v>
      </c>
      <c r="D10" t="s">
        <v>322</v>
      </c>
      <c r="E10" t="s">
        <v>323</v>
      </c>
      <c r="F10" t="s">
        <v>324</v>
      </c>
      <c r="G10" t="s">
        <v>267</v>
      </c>
      <c r="H10" t="s">
        <v>325</v>
      </c>
      <c r="I10" t="s">
        <v>52</v>
      </c>
      <c r="J10" t="s">
        <v>326</v>
      </c>
    </row>
    <row r="11" spans="1:10" x14ac:dyDescent="0.35">
      <c r="A11" t="s">
        <v>321</v>
      </c>
      <c r="B11" t="s">
        <v>337</v>
      </c>
      <c r="C11" t="s">
        <v>320</v>
      </c>
      <c r="D11" t="s">
        <v>347</v>
      </c>
      <c r="E11" t="s">
        <v>323</v>
      </c>
      <c r="F11" t="s">
        <v>324</v>
      </c>
      <c r="G11" t="s">
        <v>267</v>
      </c>
      <c r="H11" t="s">
        <v>325</v>
      </c>
      <c r="I11" t="s">
        <v>52</v>
      </c>
      <c r="J11" t="s">
        <v>326</v>
      </c>
    </row>
    <row r="12" spans="1:10" x14ac:dyDescent="0.35">
      <c r="A12" t="s">
        <v>321</v>
      </c>
      <c r="B12" t="s">
        <v>338</v>
      </c>
      <c r="C12" t="s">
        <v>320</v>
      </c>
      <c r="D12" t="s">
        <v>348</v>
      </c>
      <c r="E12" t="s">
        <v>323</v>
      </c>
      <c r="F12" t="s">
        <v>324</v>
      </c>
      <c r="G12" t="s">
        <v>267</v>
      </c>
      <c r="H12" t="s">
        <v>325</v>
      </c>
      <c r="I12" t="s">
        <v>52</v>
      </c>
      <c r="J12" t="s">
        <v>326</v>
      </c>
    </row>
    <row r="13" spans="1:10" x14ac:dyDescent="0.35">
      <c r="A13" t="s">
        <v>321</v>
      </c>
      <c r="B13" t="s">
        <v>339</v>
      </c>
      <c r="C13" t="s">
        <v>320</v>
      </c>
      <c r="D13" t="s">
        <v>349</v>
      </c>
      <c r="E13" t="s">
        <v>323</v>
      </c>
      <c r="F13" t="s">
        <v>324</v>
      </c>
      <c r="G13" t="s">
        <v>267</v>
      </c>
      <c r="H13" t="s">
        <v>325</v>
      </c>
      <c r="I13" t="s">
        <v>52</v>
      </c>
      <c r="J13" t="s">
        <v>326</v>
      </c>
    </row>
    <row r="14" spans="1:10" x14ac:dyDescent="0.35">
      <c r="A14" t="s">
        <v>321</v>
      </c>
      <c r="B14" t="s">
        <v>340</v>
      </c>
      <c r="C14" t="s">
        <v>320</v>
      </c>
      <c r="D14" t="s">
        <v>350</v>
      </c>
      <c r="E14" t="s">
        <v>323</v>
      </c>
      <c r="F14" t="s">
        <v>324</v>
      </c>
      <c r="G14" t="s">
        <v>267</v>
      </c>
      <c r="H14" t="s">
        <v>325</v>
      </c>
      <c r="I14" t="s">
        <v>52</v>
      </c>
      <c r="J14" t="s">
        <v>326</v>
      </c>
    </row>
    <row r="15" spans="1:10" x14ac:dyDescent="0.35">
      <c r="A15" t="s">
        <v>321</v>
      </c>
      <c r="B15" t="s">
        <v>341</v>
      </c>
      <c r="C15" t="s">
        <v>320</v>
      </c>
      <c r="D15" t="s">
        <v>351</v>
      </c>
      <c r="E15" t="s">
        <v>323</v>
      </c>
      <c r="F15" t="s">
        <v>324</v>
      </c>
      <c r="G15" t="s">
        <v>267</v>
      </c>
      <c r="H15" t="s">
        <v>325</v>
      </c>
      <c r="I15" t="s">
        <v>52</v>
      </c>
      <c r="J15" t="s">
        <v>326</v>
      </c>
    </row>
    <row r="16" spans="1:10" x14ac:dyDescent="0.35">
      <c r="A16" t="s">
        <v>321</v>
      </c>
      <c r="B16" t="s">
        <v>342</v>
      </c>
      <c r="C16" t="s">
        <v>320</v>
      </c>
      <c r="D16" t="s">
        <v>322</v>
      </c>
      <c r="E16" t="s">
        <v>323</v>
      </c>
      <c r="F16" t="s">
        <v>324</v>
      </c>
      <c r="G16" t="s">
        <v>265</v>
      </c>
      <c r="H16" t="s">
        <v>325</v>
      </c>
      <c r="I16" t="s">
        <v>52</v>
      </c>
      <c r="J16" t="s">
        <v>326</v>
      </c>
    </row>
    <row r="17" spans="1:10" x14ac:dyDescent="0.35">
      <c r="A17" t="s">
        <v>321</v>
      </c>
      <c r="B17" t="s">
        <v>343</v>
      </c>
      <c r="C17" t="s">
        <v>320</v>
      </c>
      <c r="D17" t="s">
        <v>347</v>
      </c>
      <c r="E17" t="s">
        <v>323</v>
      </c>
      <c r="F17" t="s">
        <v>324</v>
      </c>
      <c r="G17" t="s">
        <v>265</v>
      </c>
      <c r="H17" t="s">
        <v>325</v>
      </c>
      <c r="I17" t="s">
        <v>52</v>
      </c>
      <c r="J17" t="s">
        <v>326</v>
      </c>
    </row>
    <row r="18" spans="1:10" x14ac:dyDescent="0.35">
      <c r="A18" t="s">
        <v>321</v>
      </c>
      <c r="B18" t="s">
        <v>344</v>
      </c>
      <c r="C18" t="s">
        <v>320</v>
      </c>
      <c r="D18" t="s">
        <v>322</v>
      </c>
      <c r="E18" t="s">
        <v>323</v>
      </c>
      <c r="F18" t="s">
        <v>324</v>
      </c>
      <c r="G18" t="s">
        <v>264</v>
      </c>
      <c r="H18" t="s">
        <v>325</v>
      </c>
      <c r="I18" t="s">
        <v>52</v>
      </c>
      <c r="J18" t="s">
        <v>326</v>
      </c>
    </row>
    <row r="19" spans="1:10" x14ac:dyDescent="0.35">
      <c r="A19" t="s">
        <v>321</v>
      </c>
      <c r="B19" t="s">
        <v>345</v>
      </c>
      <c r="C19" t="s">
        <v>320</v>
      </c>
      <c r="D19" t="s">
        <v>347</v>
      </c>
      <c r="E19" t="s">
        <v>323</v>
      </c>
      <c r="F19" t="s">
        <v>324</v>
      </c>
      <c r="G19" t="s">
        <v>264</v>
      </c>
      <c r="H19" t="s">
        <v>325</v>
      </c>
      <c r="I19" t="s">
        <v>52</v>
      </c>
      <c r="J19" t="s">
        <v>326</v>
      </c>
    </row>
    <row r="20" spans="1:10" x14ac:dyDescent="0.35">
      <c r="A20" t="s">
        <v>321</v>
      </c>
      <c r="B20" t="s">
        <v>346</v>
      </c>
      <c r="C20" t="s">
        <v>320</v>
      </c>
      <c r="D20" t="s">
        <v>322</v>
      </c>
      <c r="E20" t="s">
        <v>323</v>
      </c>
      <c r="F20" t="s">
        <v>324</v>
      </c>
      <c r="G20" t="s">
        <v>282</v>
      </c>
      <c r="H20" t="s">
        <v>325</v>
      </c>
      <c r="I20" t="s">
        <v>52</v>
      </c>
      <c r="J20" t="s">
        <v>326</v>
      </c>
    </row>
    <row r="21" spans="1:10" x14ac:dyDescent="0.35">
      <c r="A21" t="s">
        <v>321</v>
      </c>
      <c r="B21" t="s">
        <v>327</v>
      </c>
      <c r="C21" t="s">
        <v>320</v>
      </c>
      <c r="D21" t="s">
        <v>322</v>
      </c>
      <c r="E21" t="s">
        <v>323</v>
      </c>
      <c r="F21" t="s">
        <v>324</v>
      </c>
      <c r="G21" t="s">
        <v>269</v>
      </c>
      <c r="H21" t="s">
        <v>325</v>
      </c>
      <c r="I21" t="s">
        <v>53</v>
      </c>
      <c r="J21" t="s">
        <v>326</v>
      </c>
    </row>
    <row r="22" spans="1:10" x14ac:dyDescent="0.35">
      <c r="A22" t="s">
        <v>321</v>
      </c>
      <c r="B22" t="s">
        <v>328</v>
      </c>
      <c r="C22" t="s">
        <v>320</v>
      </c>
      <c r="D22" t="s">
        <v>347</v>
      </c>
      <c r="E22" t="s">
        <v>323</v>
      </c>
      <c r="F22" t="s">
        <v>324</v>
      </c>
      <c r="G22" t="s">
        <v>269</v>
      </c>
      <c r="H22" t="s">
        <v>325</v>
      </c>
      <c r="I22" t="s">
        <v>53</v>
      </c>
      <c r="J22" t="s">
        <v>326</v>
      </c>
    </row>
    <row r="23" spans="1:10" x14ac:dyDescent="0.35">
      <c r="A23" t="s">
        <v>321</v>
      </c>
      <c r="B23" t="s">
        <v>329</v>
      </c>
      <c r="C23" t="s">
        <v>320</v>
      </c>
      <c r="D23" t="s">
        <v>348</v>
      </c>
      <c r="E23" t="s">
        <v>323</v>
      </c>
      <c r="F23" t="s">
        <v>324</v>
      </c>
      <c r="G23" t="s">
        <v>269</v>
      </c>
      <c r="H23" t="s">
        <v>325</v>
      </c>
      <c r="I23" t="s">
        <v>53</v>
      </c>
      <c r="J23" t="s">
        <v>326</v>
      </c>
    </row>
    <row r="24" spans="1:10" x14ac:dyDescent="0.35">
      <c r="A24" t="s">
        <v>321</v>
      </c>
      <c r="B24" t="s">
        <v>330</v>
      </c>
      <c r="C24" t="s">
        <v>320</v>
      </c>
      <c r="D24" t="s">
        <v>349</v>
      </c>
      <c r="E24" t="s">
        <v>323</v>
      </c>
      <c r="F24" t="s">
        <v>324</v>
      </c>
      <c r="G24" t="s">
        <v>269</v>
      </c>
      <c r="H24" t="s">
        <v>325</v>
      </c>
      <c r="I24" t="s">
        <v>53</v>
      </c>
      <c r="J24" t="s">
        <v>326</v>
      </c>
    </row>
    <row r="25" spans="1:10" x14ac:dyDescent="0.35">
      <c r="A25" t="s">
        <v>321</v>
      </c>
      <c r="B25" t="s">
        <v>331</v>
      </c>
      <c r="C25" t="s">
        <v>320</v>
      </c>
      <c r="D25" t="s">
        <v>322</v>
      </c>
      <c r="E25" t="s">
        <v>323</v>
      </c>
      <c r="F25" t="s">
        <v>324</v>
      </c>
      <c r="G25" t="s">
        <v>268</v>
      </c>
      <c r="H25" t="s">
        <v>325</v>
      </c>
      <c r="I25" t="s">
        <v>53</v>
      </c>
      <c r="J25" t="s">
        <v>326</v>
      </c>
    </row>
    <row r="26" spans="1:10" x14ac:dyDescent="0.35">
      <c r="A26" t="s">
        <v>321</v>
      </c>
      <c r="B26" t="s">
        <v>332</v>
      </c>
      <c r="C26" t="s">
        <v>320</v>
      </c>
      <c r="D26" t="s">
        <v>347</v>
      </c>
      <c r="E26" t="s">
        <v>323</v>
      </c>
      <c r="F26" t="s">
        <v>324</v>
      </c>
      <c r="G26" t="s">
        <v>268</v>
      </c>
      <c r="H26" t="s">
        <v>325</v>
      </c>
      <c r="I26" t="s">
        <v>53</v>
      </c>
      <c r="J26" t="s">
        <v>326</v>
      </c>
    </row>
    <row r="27" spans="1:10" x14ac:dyDescent="0.35">
      <c r="A27" t="s">
        <v>321</v>
      </c>
      <c r="B27" t="s">
        <v>333</v>
      </c>
      <c r="C27" t="s">
        <v>320</v>
      </c>
      <c r="D27" t="s">
        <v>347</v>
      </c>
      <c r="E27" t="s">
        <v>323</v>
      </c>
      <c r="F27" t="s">
        <v>324</v>
      </c>
      <c r="G27" t="s">
        <v>266</v>
      </c>
      <c r="H27" t="s">
        <v>325</v>
      </c>
      <c r="I27" t="s">
        <v>53</v>
      </c>
      <c r="J27" t="s">
        <v>326</v>
      </c>
    </row>
    <row r="28" spans="1:10" x14ac:dyDescent="0.35">
      <c r="A28" t="s">
        <v>321</v>
      </c>
      <c r="B28" t="s">
        <v>334</v>
      </c>
      <c r="C28" t="s">
        <v>320</v>
      </c>
      <c r="D28" t="s">
        <v>348</v>
      </c>
      <c r="E28" t="s">
        <v>323</v>
      </c>
      <c r="F28" t="s">
        <v>324</v>
      </c>
      <c r="G28" t="s">
        <v>266</v>
      </c>
      <c r="H28" t="s">
        <v>325</v>
      </c>
      <c r="I28" t="s">
        <v>53</v>
      </c>
      <c r="J28" t="s">
        <v>326</v>
      </c>
    </row>
    <row r="29" spans="1:10" x14ac:dyDescent="0.35">
      <c r="A29" t="s">
        <v>321</v>
      </c>
      <c r="B29" t="s">
        <v>335</v>
      </c>
      <c r="C29" t="s">
        <v>320</v>
      </c>
      <c r="D29" t="s">
        <v>322</v>
      </c>
      <c r="E29" t="s">
        <v>323</v>
      </c>
      <c r="F29" t="s">
        <v>324</v>
      </c>
      <c r="G29" t="s">
        <v>266</v>
      </c>
      <c r="H29" t="s">
        <v>325</v>
      </c>
      <c r="I29" t="s">
        <v>53</v>
      </c>
      <c r="J29" t="s">
        <v>326</v>
      </c>
    </row>
    <row r="30" spans="1:10" x14ac:dyDescent="0.35">
      <c r="A30" t="s">
        <v>321</v>
      </c>
      <c r="B30" t="s">
        <v>336</v>
      </c>
      <c r="C30" t="s">
        <v>320</v>
      </c>
      <c r="D30" t="s">
        <v>322</v>
      </c>
      <c r="E30" t="s">
        <v>323</v>
      </c>
      <c r="F30" t="s">
        <v>324</v>
      </c>
      <c r="G30" t="s">
        <v>267</v>
      </c>
      <c r="H30" t="s">
        <v>325</v>
      </c>
      <c r="I30" t="s">
        <v>53</v>
      </c>
      <c r="J30" t="s">
        <v>326</v>
      </c>
    </row>
    <row r="31" spans="1:10" x14ac:dyDescent="0.35">
      <c r="A31" t="s">
        <v>321</v>
      </c>
      <c r="B31" t="s">
        <v>337</v>
      </c>
      <c r="C31" t="s">
        <v>320</v>
      </c>
      <c r="D31" t="s">
        <v>347</v>
      </c>
      <c r="E31" t="s">
        <v>323</v>
      </c>
      <c r="F31" t="s">
        <v>324</v>
      </c>
      <c r="G31" t="s">
        <v>267</v>
      </c>
      <c r="H31" t="s">
        <v>325</v>
      </c>
      <c r="I31" t="s">
        <v>53</v>
      </c>
      <c r="J31" t="s">
        <v>326</v>
      </c>
    </row>
    <row r="32" spans="1:10" x14ac:dyDescent="0.35">
      <c r="A32" t="s">
        <v>321</v>
      </c>
      <c r="B32" t="s">
        <v>338</v>
      </c>
      <c r="C32" t="s">
        <v>320</v>
      </c>
      <c r="D32" t="s">
        <v>348</v>
      </c>
      <c r="E32" t="s">
        <v>323</v>
      </c>
      <c r="F32" t="s">
        <v>324</v>
      </c>
      <c r="G32" t="s">
        <v>267</v>
      </c>
      <c r="H32" t="s">
        <v>325</v>
      </c>
      <c r="I32" t="s">
        <v>53</v>
      </c>
      <c r="J32" t="s">
        <v>326</v>
      </c>
    </row>
    <row r="33" spans="1:10" x14ac:dyDescent="0.35">
      <c r="A33" t="s">
        <v>321</v>
      </c>
      <c r="B33" t="s">
        <v>339</v>
      </c>
      <c r="C33" t="s">
        <v>320</v>
      </c>
      <c r="D33" t="s">
        <v>349</v>
      </c>
      <c r="E33" t="s">
        <v>323</v>
      </c>
      <c r="F33" t="s">
        <v>324</v>
      </c>
      <c r="G33" t="s">
        <v>267</v>
      </c>
      <c r="H33" t="s">
        <v>325</v>
      </c>
      <c r="I33" t="s">
        <v>53</v>
      </c>
      <c r="J33" t="s">
        <v>326</v>
      </c>
    </row>
    <row r="34" spans="1:10" x14ac:dyDescent="0.35">
      <c r="A34" t="s">
        <v>321</v>
      </c>
      <c r="B34" t="s">
        <v>340</v>
      </c>
      <c r="C34" t="s">
        <v>320</v>
      </c>
      <c r="D34" t="s">
        <v>350</v>
      </c>
      <c r="E34" t="s">
        <v>323</v>
      </c>
      <c r="F34" t="s">
        <v>324</v>
      </c>
      <c r="G34" t="s">
        <v>267</v>
      </c>
      <c r="H34" t="s">
        <v>325</v>
      </c>
      <c r="I34" t="s">
        <v>53</v>
      </c>
      <c r="J34" t="s">
        <v>326</v>
      </c>
    </row>
    <row r="35" spans="1:10" x14ac:dyDescent="0.35">
      <c r="A35" t="s">
        <v>321</v>
      </c>
      <c r="B35" t="s">
        <v>341</v>
      </c>
      <c r="C35" t="s">
        <v>320</v>
      </c>
      <c r="D35" t="s">
        <v>351</v>
      </c>
      <c r="E35" t="s">
        <v>323</v>
      </c>
      <c r="F35" t="s">
        <v>324</v>
      </c>
      <c r="G35" t="s">
        <v>267</v>
      </c>
      <c r="H35" t="s">
        <v>325</v>
      </c>
      <c r="I35" t="s">
        <v>53</v>
      </c>
      <c r="J35" t="s">
        <v>326</v>
      </c>
    </row>
    <row r="36" spans="1:10" x14ac:dyDescent="0.35">
      <c r="A36" t="s">
        <v>321</v>
      </c>
      <c r="B36" t="s">
        <v>342</v>
      </c>
      <c r="C36" t="s">
        <v>320</v>
      </c>
      <c r="D36" t="s">
        <v>322</v>
      </c>
      <c r="E36" t="s">
        <v>323</v>
      </c>
      <c r="F36" t="s">
        <v>324</v>
      </c>
      <c r="G36" t="s">
        <v>265</v>
      </c>
      <c r="H36" t="s">
        <v>325</v>
      </c>
      <c r="I36" t="s">
        <v>53</v>
      </c>
      <c r="J36" t="s">
        <v>326</v>
      </c>
    </row>
    <row r="37" spans="1:10" x14ac:dyDescent="0.35">
      <c r="A37" t="s">
        <v>321</v>
      </c>
      <c r="B37" t="s">
        <v>343</v>
      </c>
      <c r="C37" t="s">
        <v>320</v>
      </c>
      <c r="D37" t="s">
        <v>347</v>
      </c>
      <c r="E37" t="s">
        <v>323</v>
      </c>
      <c r="F37" t="s">
        <v>324</v>
      </c>
      <c r="G37" t="s">
        <v>265</v>
      </c>
      <c r="H37" t="s">
        <v>325</v>
      </c>
      <c r="I37" t="s">
        <v>53</v>
      </c>
      <c r="J37" t="s">
        <v>326</v>
      </c>
    </row>
    <row r="38" spans="1:10" x14ac:dyDescent="0.35">
      <c r="A38" t="s">
        <v>321</v>
      </c>
      <c r="B38" t="s">
        <v>345</v>
      </c>
      <c r="C38" t="s">
        <v>320</v>
      </c>
      <c r="D38" t="s">
        <v>322</v>
      </c>
      <c r="E38" t="s">
        <v>323</v>
      </c>
      <c r="F38" t="s">
        <v>324</v>
      </c>
      <c r="G38" t="s">
        <v>264</v>
      </c>
      <c r="H38" t="s">
        <v>325</v>
      </c>
      <c r="I38" t="s">
        <v>53</v>
      </c>
      <c r="J38" t="s">
        <v>326</v>
      </c>
    </row>
    <row r="39" spans="1:10" x14ac:dyDescent="0.35">
      <c r="A39" t="s">
        <v>321</v>
      </c>
      <c r="B39" t="s">
        <v>346</v>
      </c>
      <c r="C39" t="s">
        <v>320</v>
      </c>
      <c r="D39" t="s">
        <v>322</v>
      </c>
      <c r="E39" t="s">
        <v>323</v>
      </c>
      <c r="F39" t="s">
        <v>324</v>
      </c>
      <c r="G39" t="s">
        <v>282</v>
      </c>
      <c r="H39" t="s">
        <v>325</v>
      </c>
      <c r="I39" t="s">
        <v>53</v>
      </c>
      <c r="J39" t="s">
        <v>326</v>
      </c>
    </row>
    <row r="40" spans="1:10" x14ac:dyDescent="0.35">
      <c r="A40" t="s">
        <v>321</v>
      </c>
      <c r="B40" t="s">
        <v>327</v>
      </c>
      <c r="C40" t="s">
        <v>320</v>
      </c>
      <c r="D40" t="s">
        <v>322</v>
      </c>
      <c r="E40" t="s">
        <v>323</v>
      </c>
      <c r="F40" t="s">
        <v>324</v>
      </c>
      <c r="G40" t="s">
        <v>269</v>
      </c>
      <c r="H40" t="s">
        <v>325</v>
      </c>
      <c r="I40" t="s">
        <v>54</v>
      </c>
      <c r="J40" t="s">
        <v>326</v>
      </c>
    </row>
    <row r="41" spans="1:10" x14ac:dyDescent="0.35">
      <c r="A41" t="s">
        <v>321</v>
      </c>
      <c r="B41" t="s">
        <v>328</v>
      </c>
      <c r="C41" t="s">
        <v>320</v>
      </c>
      <c r="D41" t="s">
        <v>347</v>
      </c>
      <c r="E41" t="s">
        <v>323</v>
      </c>
      <c r="F41" t="s">
        <v>324</v>
      </c>
      <c r="G41" t="s">
        <v>269</v>
      </c>
      <c r="H41" t="s">
        <v>325</v>
      </c>
      <c r="I41" t="s">
        <v>54</v>
      </c>
      <c r="J41" t="s">
        <v>326</v>
      </c>
    </row>
    <row r="42" spans="1:10" x14ac:dyDescent="0.35">
      <c r="A42" t="s">
        <v>321</v>
      </c>
      <c r="B42" t="s">
        <v>330</v>
      </c>
      <c r="C42" t="s">
        <v>320</v>
      </c>
      <c r="D42" t="s">
        <v>348</v>
      </c>
      <c r="E42" t="s">
        <v>323</v>
      </c>
      <c r="F42" t="s">
        <v>324</v>
      </c>
      <c r="G42" t="s">
        <v>269</v>
      </c>
      <c r="H42" t="s">
        <v>325</v>
      </c>
      <c r="I42" t="s">
        <v>54</v>
      </c>
      <c r="J42" t="s">
        <v>326</v>
      </c>
    </row>
    <row r="43" spans="1:10" x14ac:dyDescent="0.35">
      <c r="A43" t="s">
        <v>321</v>
      </c>
      <c r="B43" t="s">
        <v>331</v>
      </c>
      <c r="C43" t="s">
        <v>320</v>
      </c>
      <c r="D43" t="s">
        <v>322</v>
      </c>
      <c r="E43" t="s">
        <v>323</v>
      </c>
      <c r="F43" t="s">
        <v>324</v>
      </c>
      <c r="G43" t="s">
        <v>268</v>
      </c>
      <c r="H43" t="s">
        <v>325</v>
      </c>
      <c r="I43" t="s">
        <v>54</v>
      </c>
      <c r="J43" t="s">
        <v>326</v>
      </c>
    </row>
    <row r="44" spans="1:10" x14ac:dyDescent="0.35">
      <c r="A44" t="s">
        <v>321</v>
      </c>
      <c r="B44" t="s">
        <v>333</v>
      </c>
      <c r="C44" t="s">
        <v>320</v>
      </c>
      <c r="D44" t="s">
        <v>322</v>
      </c>
      <c r="E44" t="s">
        <v>323</v>
      </c>
      <c r="F44" t="s">
        <v>324</v>
      </c>
      <c r="G44" t="s">
        <v>266</v>
      </c>
      <c r="H44" t="s">
        <v>325</v>
      </c>
      <c r="I44" t="s">
        <v>54</v>
      </c>
      <c r="J44" t="s">
        <v>326</v>
      </c>
    </row>
    <row r="45" spans="1:10" x14ac:dyDescent="0.35">
      <c r="A45" t="s">
        <v>321</v>
      </c>
      <c r="B45" t="s">
        <v>334</v>
      </c>
      <c r="C45" t="s">
        <v>320</v>
      </c>
      <c r="D45" t="s">
        <v>348</v>
      </c>
      <c r="E45" t="s">
        <v>323</v>
      </c>
      <c r="F45" t="s">
        <v>324</v>
      </c>
      <c r="G45" t="s">
        <v>266</v>
      </c>
      <c r="H45" t="s">
        <v>325</v>
      </c>
      <c r="I45" t="s">
        <v>54</v>
      </c>
      <c r="J45" t="s">
        <v>326</v>
      </c>
    </row>
    <row r="46" spans="1:10" x14ac:dyDescent="0.35">
      <c r="A46" t="s">
        <v>321</v>
      </c>
      <c r="B46" t="s">
        <v>335</v>
      </c>
      <c r="C46" t="s">
        <v>320</v>
      </c>
      <c r="D46" t="s">
        <v>347</v>
      </c>
      <c r="E46" t="s">
        <v>323</v>
      </c>
      <c r="F46" t="s">
        <v>324</v>
      </c>
      <c r="G46" t="s">
        <v>266</v>
      </c>
      <c r="H46" t="s">
        <v>325</v>
      </c>
      <c r="I46" t="s">
        <v>54</v>
      </c>
      <c r="J46" t="s">
        <v>326</v>
      </c>
    </row>
    <row r="47" spans="1:10" x14ac:dyDescent="0.35">
      <c r="A47" t="s">
        <v>321</v>
      </c>
      <c r="B47" t="s">
        <v>336</v>
      </c>
      <c r="C47" t="s">
        <v>320</v>
      </c>
      <c r="D47" t="s">
        <v>322</v>
      </c>
      <c r="E47" t="s">
        <v>323</v>
      </c>
      <c r="F47" t="s">
        <v>324</v>
      </c>
      <c r="G47" t="s">
        <v>267</v>
      </c>
      <c r="H47" t="s">
        <v>325</v>
      </c>
      <c r="I47" t="s">
        <v>54</v>
      </c>
      <c r="J47" t="s">
        <v>326</v>
      </c>
    </row>
    <row r="48" spans="1:10" x14ac:dyDescent="0.35">
      <c r="A48" t="s">
        <v>321</v>
      </c>
      <c r="B48" t="s">
        <v>337</v>
      </c>
      <c r="C48" t="s">
        <v>320</v>
      </c>
      <c r="D48" t="s">
        <v>347</v>
      </c>
      <c r="E48" t="s">
        <v>323</v>
      </c>
      <c r="F48" t="s">
        <v>324</v>
      </c>
      <c r="G48" t="s">
        <v>267</v>
      </c>
      <c r="H48" t="s">
        <v>325</v>
      </c>
      <c r="I48" t="s">
        <v>54</v>
      </c>
      <c r="J48" t="s">
        <v>326</v>
      </c>
    </row>
    <row r="49" spans="1:10" x14ac:dyDescent="0.35">
      <c r="A49" t="s">
        <v>321</v>
      </c>
      <c r="B49" t="s">
        <v>338</v>
      </c>
      <c r="C49" t="s">
        <v>320</v>
      </c>
      <c r="D49" t="s">
        <v>348</v>
      </c>
      <c r="E49" t="s">
        <v>323</v>
      </c>
      <c r="F49" t="s">
        <v>324</v>
      </c>
      <c r="G49" t="s">
        <v>267</v>
      </c>
      <c r="H49" t="s">
        <v>325</v>
      </c>
      <c r="I49" t="s">
        <v>54</v>
      </c>
      <c r="J49" t="s">
        <v>326</v>
      </c>
    </row>
    <row r="50" spans="1:10" x14ac:dyDescent="0.35">
      <c r="A50" t="s">
        <v>321</v>
      </c>
      <c r="B50" t="s">
        <v>340</v>
      </c>
      <c r="C50" t="s">
        <v>320</v>
      </c>
      <c r="D50" t="s">
        <v>349</v>
      </c>
      <c r="E50" t="s">
        <v>323</v>
      </c>
      <c r="F50" t="s">
        <v>324</v>
      </c>
      <c r="G50" t="s">
        <v>267</v>
      </c>
      <c r="H50" t="s">
        <v>325</v>
      </c>
      <c r="I50" t="s">
        <v>54</v>
      </c>
      <c r="J50" t="s">
        <v>326</v>
      </c>
    </row>
    <row r="51" spans="1:10" x14ac:dyDescent="0.35">
      <c r="A51" t="s">
        <v>321</v>
      </c>
      <c r="B51" t="s">
        <v>341</v>
      </c>
      <c r="C51" t="s">
        <v>320</v>
      </c>
      <c r="D51" t="s">
        <v>350</v>
      </c>
      <c r="E51" t="s">
        <v>323</v>
      </c>
      <c r="F51" t="s">
        <v>324</v>
      </c>
      <c r="G51" t="s">
        <v>267</v>
      </c>
      <c r="H51" t="s">
        <v>325</v>
      </c>
      <c r="I51" t="s">
        <v>54</v>
      </c>
      <c r="J51" t="s">
        <v>326</v>
      </c>
    </row>
    <row r="52" spans="1:10" x14ac:dyDescent="0.35">
      <c r="A52" t="s">
        <v>321</v>
      </c>
      <c r="B52" t="s">
        <v>342</v>
      </c>
      <c r="C52" t="s">
        <v>320</v>
      </c>
      <c r="D52" t="s">
        <v>322</v>
      </c>
      <c r="E52" t="s">
        <v>323</v>
      </c>
      <c r="F52" t="s">
        <v>324</v>
      </c>
      <c r="G52" t="s">
        <v>265</v>
      </c>
      <c r="H52" t="s">
        <v>325</v>
      </c>
      <c r="I52" t="s">
        <v>54</v>
      </c>
      <c r="J52" t="s">
        <v>326</v>
      </c>
    </row>
    <row r="53" spans="1:10" x14ac:dyDescent="0.35">
      <c r="A53" t="s">
        <v>321</v>
      </c>
      <c r="B53" t="s">
        <v>343</v>
      </c>
      <c r="C53" t="s">
        <v>320</v>
      </c>
      <c r="D53" t="s">
        <v>347</v>
      </c>
      <c r="E53" t="s">
        <v>323</v>
      </c>
      <c r="F53" t="s">
        <v>324</v>
      </c>
      <c r="G53" t="s">
        <v>265</v>
      </c>
      <c r="H53" t="s">
        <v>325</v>
      </c>
      <c r="I53" t="s">
        <v>54</v>
      </c>
      <c r="J53" t="s">
        <v>326</v>
      </c>
    </row>
    <row r="54" spans="1:10" x14ac:dyDescent="0.35">
      <c r="A54" t="s">
        <v>321</v>
      </c>
      <c r="B54" t="s">
        <v>344</v>
      </c>
      <c r="C54" t="s">
        <v>320</v>
      </c>
      <c r="D54" t="s">
        <v>322</v>
      </c>
      <c r="E54" t="s">
        <v>323</v>
      </c>
      <c r="F54" t="s">
        <v>324</v>
      </c>
      <c r="G54" t="s">
        <v>264</v>
      </c>
      <c r="H54" t="s">
        <v>325</v>
      </c>
      <c r="I54" t="s">
        <v>54</v>
      </c>
      <c r="J54" t="s">
        <v>326</v>
      </c>
    </row>
    <row r="55" spans="1:10" x14ac:dyDescent="0.35">
      <c r="A55" t="s">
        <v>321</v>
      </c>
      <c r="B55" t="s">
        <v>345</v>
      </c>
      <c r="C55" t="s">
        <v>320</v>
      </c>
      <c r="D55" t="s">
        <v>347</v>
      </c>
      <c r="E55" t="s">
        <v>323</v>
      </c>
      <c r="F55" t="s">
        <v>324</v>
      </c>
      <c r="G55" t="s">
        <v>264</v>
      </c>
      <c r="H55" t="s">
        <v>325</v>
      </c>
      <c r="I55" t="s">
        <v>54</v>
      </c>
      <c r="J55" t="s">
        <v>326</v>
      </c>
    </row>
    <row r="56" spans="1:10" x14ac:dyDescent="0.35">
      <c r="A56" t="s">
        <v>321</v>
      </c>
      <c r="B56" t="s">
        <v>346</v>
      </c>
      <c r="C56" t="s">
        <v>320</v>
      </c>
      <c r="D56" t="s">
        <v>322</v>
      </c>
      <c r="E56" t="s">
        <v>323</v>
      </c>
      <c r="F56" t="s">
        <v>324</v>
      </c>
      <c r="G56" t="s">
        <v>282</v>
      </c>
      <c r="H56" t="s">
        <v>325</v>
      </c>
      <c r="I56" t="s">
        <v>54</v>
      </c>
      <c r="J56" t="s">
        <v>326</v>
      </c>
    </row>
    <row r="57" spans="1:10" x14ac:dyDescent="0.35">
      <c r="A57" t="s">
        <v>321</v>
      </c>
      <c r="B57" t="s">
        <v>327</v>
      </c>
      <c r="C57" t="s">
        <v>320</v>
      </c>
      <c r="D57" t="s">
        <v>322</v>
      </c>
      <c r="E57" t="s">
        <v>323</v>
      </c>
      <c r="F57" t="s">
        <v>324</v>
      </c>
      <c r="G57" t="s">
        <v>269</v>
      </c>
      <c r="H57" t="s">
        <v>325</v>
      </c>
      <c r="I57" t="s">
        <v>55</v>
      </c>
      <c r="J57" t="s">
        <v>326</v>
      </c>
    </row>
    <row r="58" spans="1:10" x14ac:dyDescent="0.35">
      <c r="A58" t="s">
        <v>321</v>
      </c>
      <c r="B58" t="s">
        <v>328</v>
      </c>
      <c r="C58" t="s">
        <v>320</v>
      </c>
      <c r="D58" t="s">
        <v>347</v>
      </c>
      <c r="E58" t="s">
        <v>323</v>
      </c>
      <c r="F58" t="s">
        <v>324</v>
      </c>
      <c r="G58" t="s">
        <v>269</v>
      </c>
      <c r="H58" t="s">
        <v>325</v>
      </c>
      <c r="I58" t="s">
        <v>55</v>
      </c>
      <c r="J58" t="s">
        <v>326</v>
      </c>
    </row>
    <row r="59" spans="1:10" x14ac:dyDescent="0.35">
      <c r="A59" t="s">
        <v>321</v>
      </c>
      <c r="B59" t="s">
        <v>330</v>
      </c>
      <c r="C59" t="s">
        <v>320</v>
      </c>
      <c r="D59" t="s">
        <v>348</v>
      </c>
      <c r="E59" t="s">
        <v>323</v>
      </c>
      <c r="F59" t="s">
        <v>324</v>
      </c>
      <c r="G59" t="s">
        <v>269</v>
      </c>
      <c r="H59" t="s">
        <v>325</v>
      </c>
      <c r="I59" t="s">
        <v>55</v>
      </c>
      <c r="J59" t="s">
        <v>326</v>
      </c>
    </row>
    <row r="60" spans="1:10" x14ac:dyDescent="0.35">
      <c r="A60" t="s">
        <v>321</v>
      </c>
      <c r="B60" t="s">
        <v>331</v>
      </c>
      <c r="C60" t="s">
        <v>320</v>
      </c>
      <c r="D60" t="s">
        <v>322</v>
      </c>
      <c r="E60" t="s">
        <v>323</v>
      </c>
      <c r="F60" t="s">
        <v>324</v>
      </c>
      <c r="G60" t="s">
        <v>268</v>
      </c>
      <c r="H60" t="s">
        <v>325</v>
      </c>
      <c r="I60" t="s">
        <v>55</v>
      </c>
      <c r="J60" t="s">
        <v>326</v>
      </c>
    </row>
    <row r="61" spans="1:10" x14ac:dyDescent="0.35">
      <c r="A61" t="s">
        <v>321</v>
      </c>
      <c r="B61" t="s">
        <v>333</v>
      </c>
      <c r="C61" t="s">
        <v>320</v>
      </c>
      <c r="D61" t="s">
        <v>347</v>
      </c>
      <c r="E61" t="s">
        <v>323</v>
      </c>
      <c r="F61" t="s">
        <v>324</v>
      </c>
      <c r="G61" t="s">
        <v>266</v>
      </c>
      <c r="H61" t="s">
        <v>325</v>
      </c>
      <c r="I61" t="s">
        <v>55</v>
      </c>
      <c r="J61" t="s">
        <v>326</v>
      </c>
    </row>
    <row r="62" spans="1:10" x14ac:dyDescent="0.35">
      <c r="A62" t="s">
        <v>321</v>
      </c>
      <c r="B62" t="s">
        <v>335</v>
      </c>
      <c r="C62" t="s">
        <v>320</v>
      </c>
      <c r="D62" t="s">
        <v>322</v>
      </c>
      <c r="E62" t="s">
        <v>323</v>
      </c>
      <c r="F62" t="s">
        <v>324</v>
      </c>
      <c r="G62" t="s">
        <v>266</v>
      </c>
      <c r="H62" t="s">
        <v>325</v>
      </c>
      <c r="I62" t="s">
        <v>55</v>
      </c>
      <c r="J62" t="s">
        <v>326</v>
      </c>
    </row>
    <row r="63" spans="1:10" x14ac:dyDescent="0.35">
      <c r="A63" t="s">
        <v>321</v>
      </c>
      <c r="B63" t="s">
        <v>336</v>
      </c>
      <c r="C63" t="s">
        <v>320</v>
      </c>
      <c r="D63" t="s">
        <v>322</v>
      </c>
      <c r="E63" t="s">
        <v>323</v>
      </c>
      <c r="F63" t="s">
        <v>324</v>
      </c>
      <c r="G63" t="s">
        <v>267</v>
      </c>
      <c r="H63" t="s">
        <v>325</v>
      </c>
      <c r="I63" t="s">
        <v>55</v>
      </c>
      <c r="J63" t="s">
        <v>326</v>
      </c>
    </row>
    <row r="64" spans="1:10" x14ac:dyDescent="0.35">
      <c r="A64" t="s">
        <v>321</v>
      </c>
      <c r="B64" t="s">
        <v>337</v>
      </c>
      <c r="C64" t="s">
        <v>320</v>
      </c>
      <c r="D64" t="s">
        <v>347</v>
      </c>
      <c r="E64" t="s">
        <v>323</v>
      </c>
      <c r="F64" t="s">
        <v>324</v>
      </c>
      <c r="G64" t="s">
        <v>267</v>
      </c>
      <c r="H64" t="s">
        <v>325</v>
      </c>
      <c r="I64" t="s">
        <v>55</v>
      </c>
      <c r="J64" t="s">
        <v>326</v>
      </c>
    </row>
    <row r="65" spans="1:10" x14ac:dyDescent="0.35">
      <c r="A65" t="s">
        <v>321</v>
      </c>
      <c r="B65" t="s">
        <v>338</v>
      </c>
      <c r="C65" t="s">
        <v>320</v>
      </c>
      <c r="D65" t="s">
        <v>348</v>
      </c>
      <c r="E65" t="s">
        <v>323</v>
      </c>
      <c r="F65" t="s">
        <v>324</v>
      </c>
      <c r="G65" t="s">
        <v>267</v>
      </c>
      <c r="H65" t="s">
        <v>325</v>
      </c>
      <c r="I65" t="s">
        <v>55</v>
      </c>
      <c r="J65" t="s">
        <v>326</v>
      </c>
    </row>
    <row r="66" spans="1:10" x14ac:dyDescent="0.35">
      <c r="A66" t="s">
        <v>321</v>
      </c>
      <c r="B66" t="s">
        <v>340</v>
      </c>
      <c r="C66" t="s">
        <v>320</v>
      </c>
      <c r="D66" t="s">
        <v>350</v>
      </c>
      <c r="E66" t="s">
        <v>323</v>
      </c>
      <c r="F66" t="s">
        <v>324</v>
      </c>
      <c r="G66" t="s">
        <v>267</v>
      </c>
      <c r="H66" t="s">
        <v>325</v>
      </c>
      <c r="I66" t="s">
        <v>55</v>
      </c>
      <c r="J66" t="s">
        <v>326</v>
      </c>
    </row>
    <row r="67" spans="1:10" x14ac:dyDescent="0.35">
      <c r="A67" t="s">
        <v>321</v>
      </c>
      <c r="B67" t="s">
        <v>339</v>
      </c>
      <c r="C67" t="s">
        <v>320</v>
      </c>
      <c r="D67" t="s">
        <v>349</v>
      </c>
      <c r="E67" t="s">
        <v>323</v>
      </c>
      <c r="F67" t="s">
        <v>324</v>
      </c>
      <c r="G67" t="s">
        <v>267</v>
      </c>
      <c r="H67" t="s">
        <v>325</v>
      </c>
      <c r="I67" t="s">
        <v>55</v>
      </c>
      <c r="J67" t="s">
        <v>326</v>
      </c>
    </row>
    <row r="68" spans="1:10" x14ac:dyDescent="0.35">
      <c r="A68" t="s">
        <v>321</v>
      </c>
      <c r="B68" t="s">
        <v>342</v>
      </c>
      <c r="C68" t="s">
        <v>320</v>
      </c>
      <c r="D68" t="s">
        <v>322</v>
      </c>
      <c r="E68" t="s">
        <v>323</v>
      </c>
      <c r="F68" t="s">
        <v>324</v>
      </c>
      <c r="G68" t="s">
        <v>265</v>
      </c>
      <c r="H68" t="s">
        <v>325</v>
      </c>
      <c r="I68" t="s">
        <v>55</v>
      </c>
      <c r="J68" t="s">
        <v>326</v>
      </c>
    </row>
    <row r="69" spans="1:10" x14ac:dyDescent="0.35">
      <c r="A69" t="s">
        <v>321</v>
      </c>
      <c r="B69" t="s">
        <v>343</v>
      </c>
      <c r="C69" t="s">
        <v>320</v>
      </c>
      <c r="D69" t="s">
        <v>347</v>
      </c>
      <c r="E69" t="s">
        <v>323</v>
      </c>
      <c r="F69" t="s">
        <v>324</v>
      </c>
      <c r="G69" t="s">
        <v>265</v>
      </c>
      <c r="H69" t="s">
        <v>325</v>
      </c>
      <c r="I69" t="s">
        <v>55</v>
      </c>
      <c r="J69" t="s">
        <v>326</v>
      </c>
    </row>
    <row r="70" spans="1:10" x14ac:dyDescent="0.35">
      <c r="A70" t="s">
        <v>321</v>
      </c>
      <c r="B70" t="s">
        <v>345</v>
      </c>
      <c r="C70" t="s">
        <v>320</v>
      </c>
      <c r="D70" t="s">
        <v>322</v>
      </c>
      <c r="E70" t="s">
        <v>323</v>
      </c>
      <c r="F70" t="s">
        <v>324</v>
      </c>
      <c r="G70" t="s">
        <v>264</v>
      </c>
      <c r="H70" t="s">
        <v>325</v>
      </c>
      <c r="I70" t="s">
        <v>55</v>
      </c>
      <c r="J70" t="s">
        <v>326</v>
      </c>
    </row>
    <row r="71" spans="1:10" x14ac:dyDescent="0.35">
      <c r="A71" t="s">
        <v>321</v>
      </c>
      <c r="B71" t="s">
        <v>346</v>
      </c>
      <c r="C71" t="s">
        <v>320</v>
      </c>
      <c r="D71" t="s">
        <v>322</v>
      </c>
      <c r="E71" t="s">
        <v>323</v>
      </c>
      <c r="F71" t="s">
        <v>324</v>
      </c>
      <c r="G71" t="s">
        <v>282</v>
      </c>
      <c r="H71" t="s">
        <v>325</v>
      </c>
      <c r="I71" t="s">
        <v>55</v>
      </c>
      <c r="J71" t="s">
        <v>326</v>
      </c>
    </row>
    <row r="72" spans="1:10" x14ac:dyDescent="0.35">
      <c r="A72" t="s">
        <v>321</v>
      </c>
      <c r="B72" t="s">
        <v>352</v>
      </c>
      <c r="C72" t="s">
        <v>320</v>
      </c>
      <c r="D72" t="s">
        <v>322</v>
      </c>
      <c r="E72" t="s">
        <v>323</v>
      </c>
      <c r="F72" t="s">
        <v>324</v>
      </c>
      <c r="G72" t="s">
        <v>318</v>
      </c>
      <c r="H72" t="s">
        <v>325</v>
      </c>
      <c r="I72" t="s">
        <v>52</v>
      </c>
      <c r="J72" t="s">
        <v>326</v>
      </c>
    </row>
    <row r="73" spans="1:10" x14ac:dyDescent="0.35">
      <c r="A73" t="s">
        <v>321</v>
      </c>
      <c r="B73" t="s">
        <v>353</v>
      </c>
      <c r="C73" t="s">
        <v>320</v>
      </c>
      <c r="D73" t="s">
        <v>322</v>
      </c>
      <c r="E73" t="s">
        <v>323</v>
      </c>
      <c r="F73" t="s">
        <v>324</v>
      </c>
      <c r="G73" t="s">
        <v>319</v>
      </c>
      <c r="H73" t="s">
        <v>325</v>
      </c>
      <c r="I73" t="s">
        <v>52</v>
      </c>
      <c r="J73" t="s">
        <v>326</v>
      </c>
    </row>
    <row r="74" spans="1:10" x14ac:dyDescent="0.35">
      <c r="A74" t="s">
        <v>321</v>
      </c>
      <c r="B74" t="s">
        <v>354</v>
      </c>
      <c r="C74" t="s">
        <v>320</v>
      </c>
      <c r="D74" t="s">
        <v>322</v>
      </c>
      <c r="E74" t="s">
        <v>323</v>
      </c>
      <c r="F74" t="s">
        <v>324</v>
      </c>
      <c r="G74" t="s">
        <v>274</v>
      </c>
      <c r="H74" t="s">
        <v>325</v>
      </c>
      <c r="I74" t="s">
        <v>52</v>
      </c>
      <c r="J74" t="s">
        <v>326</v>
      </c>
    </row>
    <row r="75" spans="1:10" x14ac:dyDescent="0.35">
      <c r="A75" t="s">
        <v>321</v>
      </c>
      <c r="B75" t="s">
        <v>355</v>
      </c>
      <c r="C75" t="s">
        <v>320</v>
      </c>
      <c r="D75" t="s">
        <v>322</v>
      </c>
      <c r="E75" t="s">
        <v>323</v>
      </c>
      <c r="F75" t="s">
        <v>324</v>
      </c>
      <c r="G75" t="s">
        <v>275</v>
      </c>
      <c r="H75" t="s">
        <v>325</v>
      </c>
      <c r="I75" t="s">
        <v>52</v>
      </c>
      <c r="J75" t="s">
        <v>326</v>
      </c>
    </row>
    <row r="76" spans="1:10" x14ac:dyDescent="0.35">
      <c r="A76" t="s">
        <v>321</v>
      </c>
      <c r="B76" t="s">
        <v>356</v>
      </c>
      <c r="C76" t="s">
        <v>320</v>
      </c>
      <c r="D76" t="s">
        <v>322</v>
      </c>
      <c r="E76" t="s">
        <v>323</v>
      </c>
      <c r="F76" t="s">
        <v>324</v>
      </c>
      <c r="G76" t="s">
        <v>276</v>
      </c>
      <c r="H76" t="s">
        <v>325</v>
      </c>
      <c r="I76" t="s">
        <v>52</v>
      </c>
      <c r="J76" t="s">
        <v>326</v>
      </c>
    </row>
    <row r="77" spans="1:10" x14ac:dyDescent="0.35">
      <c r="A77" t="s">
        <v>321</v>
      </c>
      <c r="B77" t="s">
        <v>352</v>
      </c>
      <c r="C77" t="s">
        <v>320</v>
      </c>
      <c r="D77" t="s">
        <v>322</v>
      </c>
      <c r="E77" t="s">
        <v>323</v>
      </c>
      <c r="F77" t="s">
        <v>324</v>
      </c>
      <c r="G77" t="s">
        <v>318</v>
      </c>
      <c r="H77" t="s">
        <v>325</v>
      </c>
      <c r="I77" t="s">
        <v>53</v>
      </c>
      <c r="J77" t="s">
        <v>326</v>
      </c>
    </row>
    <row r="78" spans="1:10" x14ac:dyDescent="0.35">
      <c r="A78" t="s">
        <v>321</v>
      </c>
      <c r="B78" t="s">
        <v>353</v>
      </c>
      <c r="C78" t="s">
        <v>320</v>
      </c>
      <c r="D78" t="s">
        <v>322</v>
      </c>
      <c r="E78" t="s">
        <v>323</v>
      </c>
      <c r="F78" t="s">
        <v>324</v>
      </c>
      <c r="G78" t="s">
        <v>319</v>
      </c>
      <c r="H78" t="s">
        <v>325</v>
      </c>
      <c r="I78" t="s">
        <v>53</v>
      </c>
      <c r="J78" t="s">
        <v>326</v>
      </c>
    </row>
    <row r="79" spans="1:10" x14ac:dyDescent="0.35">
      <c r="A79" t="s">
        <v>321</v>
      </c>
      <c r="B79" t="s">
        <v>354</v>
      </c>
      <c r="C79" t="s">
        <v>320</v>
      </c>
      <c r="D79" t="s">
        <v>322</v>
      </c>
      <c r="E79" t="s">
        <v>323</v>
      </c>
      <c r="F79" t="s">
        <v>324</v>
      </c>
      <c r="G79" t="s">
        <v>274</v>
      </c>
      <c r="H79" t="s">
        <v>325</v>
      </c>
      <c r="I79" t="s">
        <v>53</v>
      </c>
      <c r="J79" t="s">
        <v>326</v>
      </c>
    </row>
    <row r="80" spans="1:10" x14ac:dyDescent="0.35">
      <c r="A80" t="s">
        <v>321</v>
      </c>
      <c r="B80" t="s">
        <v>355</v>
      </c>
      <c r="C80" t="s">
        <v>320</v>
      </c>
      <c r="D80" t="s">
        <v>322</v>
      </c>
      <c r="E80" t="s">
        <v>323</v>
      </c>
      <c r="F80" t="s">
        <v>324</v>
      </c>
      <c r="G80" t="s">
        <v>275</v>
      </c>
      <c r="H80" t="s">
        <v>325</v>
      </c>
      <c r="I80" t="s">
        <v>53</v>
      </c>
      <c r="J80" t="s">
        <v>326</v>
      </c>
    </row>
    <row r="81" spans="1:10" x14ac:dyDescent="0.35">
      <c r="A81" t="s">
        <v>321</v>
      </c>
      <c r="B81" t="s">
        <v>356</v>
      </c>
      <c r="C81" t="s">
        <v>320</v>
      </c>
      <c r="D81" t="s">
        <v>322</v>
      </c>
      <c r="E81" t="s">
        <v>323</v>
      </c>
      <c r="F81" t="s">
        <v>324</v>
      </c>
      <c r="G81" t="s">
        <v>276</v>
      </c>
      <c r="H81" t="s">
        <v>325</v>
      </c>
      <c r="I81" t="s">
        <v>53</v>
      </c>
      <c r="J81" t="s">
        <v>326</v>
      </c>
    </row>
    <row r="82" spans="1:10" x14ac:dyDescent="0.35">
      <c r="A82" t="s">
        <v>321</v>
      </c>
      <c r="B82" t="s">
        <v>352</v>
      </c>
      <c r="C82" t="s">
        <v>320</v>
      </c>
      <c r="D82" t="s">
        <v>322</v>
      </c>
      <c r="E82" t="s">
        <v>323</v>
      </c>
      <c r="F82" t="s">
        <v>324</v>
      </c>
      <c r="G82" t="s">
        <v>318</v>
      </c>
      <c r="H82" t="s">
        <v>325</v>
      </c>
      <c r="I82" t="s">
        <v>54</v>
      </c>
      <c r="J82" t="s">
        <v>326</v>
      </c>
    </row>
    <row r="83" spans="1:10" x14ac:dyDescent="0.35">
      <c r="A83" t="s">
        <v>321</v>
      </c>
      <c r="B83" t="s">
        <v>353</v>
      </c>
      <c r="C83" t="s">
        <v>320</v>
      </c>
      <c r="D83" t="s">
        <v>322</v>
      </c>
      <c r="E83" t="s">
        <v>323</v>
      </c>
      <c r="F83" t="s">
        <v>324</v>
      </c>
      <c r="G83" t="s">
        <v>319</v>
      </c>
      <c r="H83" t="s">
        <v>325</v>
      </c>
      <c r="I83" t="s">
        <v>54</v>
      </c>
      <c r="J83" t="s">
        <v>326</v>
      </c>
    </row>
    <row r="84" spans="1:10" x14ac:dyDescent="0.35">
      <c r="A84" t="s">
        <v>321</v>
      </c>
      <c r="B84" t="s">
        <v>354</v>
      </c>
      <c r="C84" t="s">
        <v>320</v>
      </c>
      <c r="D84" t="s">
        <v>322</v>
      </c>
      <c r="E84" t="s">
        <v>323</v>
      </c>
      <c r="F84" t="s">
        <v>324</v>
      </c>
      <c r="G84" t="s">
        <v>274</v>
      </c>
      <c r="H84" t="s">
        <v>325</v>
      </c>
      <c r="I84" t="s">
        <v>54</v>
      </c>
      <c r="J84" t="s">
        <v>326</v>
      </c>
    </row>
    <row r="85" spans="1:10" x14ac:dyDescent="0.35">
      <c r="A85" t="s">
        <v>321</v>
      </c>
      <c r="B85" t="s">
        <v>355</v>
      </c>
      <c r="C85" t="s">
        <v>320</v>
      </c>
      <c r="D85" t="s">
        <v>322</v>
      </c>
      <c r="E85" t="s">
        <v>323</v>
      </c>
      <c r="F85" t="s">
        <v>324</v>
      </c>
      <c r="G85" t="s">
        <v>275</v>
      </c>
      <c r="H85" t="s">
        <v>325</v>
      </c>
      <c r="I85" t="s">
        <v>54</v>
      </c>
      <c r="J85" t="s">
        <v>326</v>
      </c>
    </row>
    <row r="86" spans="1:10" x14ac:dyDescent="0.35">
      <c r="A86" t="s">
        <v>321</v>
      </c>
      <c r="B86" t="s">
        <v>356</v>
      </c>
      <c r="C86" t="s">
        <v>320</v>
      </c>
      <c r="D86" t="s">
        <v>322</v>
      </c>
      <c r="E86" t="s">
        <v>323</v>
      </c>
      <c r="F86" t="s">
        <v>324</v>
      </c>
      <c r="G86" t="s">
        <v>276</v>
      </c>
      <c r="H86" t="s">
        <v>325</v>
      </c>
      <c r="I86" t="s">
        <v>54</v>
      </c>
      <c r="J86" t="s">
        <v>326</v>
      </c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50"/>
  </sheetPr>
  <dimension ref="A1:S4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P7" sqref="P7"/>
    </sheetView>
  </sheetViews>
  <sheetFormatPr defaultRowHeight="14.5" x14ac:dyDescent="0.35"/>
  <cols>
    <col min="1" max="2" width="30.7265625" customWidth="1"/>
    <col min="3" max="3" width="10.81640625" customWidth="1"/>
    <col min="4" max="4" width="9" customWidth="1"/>
    <col min="5" max="5" width="13" customWidth="1"/>
    <col min="6" max="8" width="14" customWidth="1"/>
    <col min="9" max="9" width="13" customWidth="1"/>
    <col min="10" max="11" width="14" customWidth="1"/>
    <col min="12" max="13" width="13" customWidth="1"/>
    <col min="14" max="14" width="14" customWidth="1"/>
    <col min="15" max="16" width="13" customWidth="1"/>
    <col min="17" max="18" width="11.26953125" customWidth="1"/>
    <col min="19" max="19" width="11.7265625" customWidth="1"/>
  </cols>
  <sheetData>
    <row r="1" spans="1:19" ht="19" thickBot="1" x14ac:dyDescent="0.5">
      <c r="A1" s="72" t="s">
        <v>285</v>
      </c>
      <c r="B1" s="73"/>
      <c r="C1" s="37"/>
      <c r="D1" s="37"/>
      <c r="E1" s="74" t="s">
        <v>373</v>
      </c>
      <c r="F1" s="75"/>
      <c r="G1" s="75"/>
      <c r="H1" s="75"/>
      <c r="I1" s="76" t="s">
        <v>375</v>
      </c>
      <c r="J1" s="76"/>
      <c r="K1" s="76"/>
      <c r="L1" s="76"/>
      <c r="M1" s="77" t="s">
        <v>374</v>
      </c>
      <c r="N1" s="78"/>
      <c r="O1" s="78"/>
      <c r="P1" s="78"/>
      <c r="Q1" s="70" t="s">
        <v>51</v>
      </c>
      <c r="R1" s="71"/>
      <c r="S1" s="71"/>
    </row>
    <row r="2" spans="1:19" ht="71.25" customHeight="1" x14ac:dyDescent="0.35">
      <c r="A2" s="16" t="s">
        <v>237</v>
      </c>
      <c r="B2" s="1" t="s">
        <v>1</v>
      </c>
      <c r="C2" s="38" t="s">
        <v>245</v>
      </c>
      <c r="D2" s="38" t="s">
        <v>246</v>
      </c>
      <c r="E2" s="10" t="s">
        <v>45</v>
      </c>
      <c r="F2" s="11" t="s">
        <v>239</v>
      </c>
      <c r="G2" s="11" t="s">
        <v>48</v>
      </c>
      <c r="H2" s="11" t="s">
        <v>259</v>
      </c>
      <c r="I2" s="35" t="s">
        <v>47</v>
      </c>
      <c r="J2" s="12" t="s">
        <v>241</v>
      </c>
      <c r="K2" s="12" t="s">
        <v>49</v>
      </c>
      <c r="L2" s="12" t="s">
        <v>260</v>
      </c>
      <c r="M2" s="36" t="s">
        <v>261</v>
      </c>
      <c r="N2" s="13" t="s">
        <v>243</v>
      </c>
      <c r="O2" s="13" t="s">
        <v>50</v>
      </c>
      <c r="P2" s="13" t="s">
        <v>262</v>
      </c>
      <c r="Q2" s="14" t="s">
        <v>52</v>
      </c>
      <c r="R2" s="14" t="s">
        <v>54</v>
      </c>
      <c r="S2" s="14" t="s">
        <v>53</v>
      </c>
    </row>
    <row r="3" spans="1:19" x14ac:dyDescent="0.35">
      <c r="A3" s="2" t="s">
        <v>203</v>
      </c>
      <c r="B3" s="28" t="str">
        <f>VLOOKUP($A3,Licencje!$A$1:$K$74,10,FALSE)</f>
        <v>GSŁ Czarne Pantery Giżycko</v>
      </c>
      <c r="C3" s="61">
        <f>VLOOKUP($A3,Licencje!$A$1:$K$74,9,FALSE)</f>
        <v>22375</v>
      </c>
      <c r="D3" s="28" t="str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K60</v>
      </c>
      <c r="E3" s="3">
        <v>70</v>
      </c>
      <c r="F3" s="3">
        <v>80</v>
      </c>
      <c r="G3" s="3">
        <v>70</v>
      </c>
      <c r="H3" s="3">
        <v>70</v>
      </c>
      <c r="I3" s="5"/>
      <c r="J3" s="5"/>
      <c r="K3" s="5"/>
      <c r="L3" s="5"/>
      <c r="M3" s="7">
        <v>70</v>
      </c>
      <c r="N3" s="7">
        <v>100</v>
      </c>
      <c r="O3" s="7">
        <v>70</v>
      </c>
      <c r="P3" s="7">
        <v>70</v>
      </c>
      <c r="Q3" s="9">
        <f>SUM(Ladies[[#This Row],[500m bieg 1]],Ladies[[#This Row],[500m bieg 3]],Ladies[[#This Row],[500m bieg 5]],Ladies[[#This Row],[500 m bieg 2]],Ladies[[#This Row],[500 m bieg 4]],Ladies[[#This Row],[500 m bieg 6]])</f>
        <v>280</v>
      </c>
      <c r="R3" s="9">
        <f>SUM(Ladies[[#This Row],[1500m Bieg 1]],Ladies[[#This Row],[1500m Bieg 2]],Ladies[[#This Row],[1500m Bieg 3]])</f>
        <v>180</v>
      </c>
      <c r="S3" s="9">
        <f>SUM(Ladies[[#This Row],[1000m bieg 1]],Ladies[[#This Row],[1000m bieg 2]],Ladies[[#This Row],[1000m bieg 3]])</f>
        <v>140</v>
      </c>
    </row>
    <row r="4" spans="1:19" x14ac:dyDescent="0.35">
      <c r="A4" s="2" t="s">
        <v>221</v>
      </c>
      <c r="B4" s="28" t="str">
        <f>VLOOKUP($A4,Licencje!$A$1:$K$74,10,FALSE)</f>
        <v>MKS Korona Wilanów</v>
      </c>
      <c r="C4" s="61">
        <f>VLOOKUP($A4,Licencje!$A$1:$K$74,9,FALSE)</f>
        <v>21494</v>
      </c>
      <c r="D4" s="28" t="str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K60</v>
      </c>
      <c r="E4" s="3">
        <v>80</v>
      </c>
      <c r="F4" s="3">
        <v>70</v>
      </c>
      <c r="G4" s="3">
        <v>80</v>
      </c>
      <c r="H4" s="3">
        <v>80</v>
      </c>
      <c r="I4" s="6">
        <v>100</v>
      </c>
      <c r="J4" s="6">
        <v>100</v>
      </c>
      <c r="K4" s="6">
        <v>100</v>
      </c>
      <c r="L4" s="6"/>
      <c r="M4" s="8">
        <v>80</v>
      </c>
      <c r="N4" s="8">
        <v>70</v>
      </c>
      <c r="O4" s="8">
        <v>80</v>
      </c>
      <c r="P4" s="8">
        <v>100</v>
      </c>
      <c r="Q4" s="9">
        <f>SUM(Ladies[[#This Row],[500m bieg 1]],Ladies[[#This Row],[500m bieg 3]],Ladies[[#This Row],[500m bieg 5]],Ladies[[#This Row],[500 m bieg 2]],Ladies[[#This Row],[500 m bieg 4]],Ladies[[#This Row],[500 m bieg 6]])</f>
        <v>440</v>
      </c>
      <c r="R4" s="9">
        <f>SUM(Ladies[[#This Row],[1500m Bieg 1]],Ladies[[#This Row],[1500m Bieg 2]],Ladies[[#This Row],[1500m Bieg 3]])</f>
        <v>240</v>
      </c>
      <c r="S4" s="9">
        <f>SUM(Ladies[[#This Row],[1000m bieg 1]],Ladies[[#This Row],[1000m bieg 2]],Ladies[[#This Row],[1000m bieg 3]])</f>
        <v>260</v>
      </c>
    </row>
    <row r="5" spans="1:19" x14ac:dyDescent="0.35">
      <c r="A5" s="2" t="s">
        <v>224</v>
      </c>
      <c r="B5" s="28" t="str">
        <f>VLOOKUP($A5,Licencje!$A$1:$K$74,10,FALSE)</f>
        <v>WTŁ Stegny Warszawa</v>
      </c>
      <c r="C5" s="61">
        <f>VLOOKUP($A5,Licencje!$A$1:$K$74,9,FALSE)</f>
        <v>19754</v>
      </c>
      <c r="D5" s="28" t="str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K65</v>
      </c>
      <c r="E5" s="3">
        <v>100</v>
      </c>
      <c r="F5" s="3">
        <v>100</v>
      </c>
      <c r="G5" s="3">
        <v>100</v>
      </c>
      <c r="H5" s="3">
        <v>100</v>
      </c>
      <c r="I5" s="5">
        <v>100</v>
      </c>
      <c r="J5" s="5">
        <v>100</v>
      </c>
      <c r="K5" s="5">
        <v>100</v>
      </c>
      <c r="L5" s="5"/>
      <c r="M5" s="7"/>
      <c r="N5" s="7"/>
      <c r="O5" s="7"/>
      <c r="P5" s="7"/>
      <c r="Q5" s="9">
        <f>SUM(Ladies[[#This Row],[500m bieg 1]],Ladies[[#This Row],[500m bieg 3]],Ladies[[#This Row],[500m bieg 5]],Ladies[[#This Row],[500 m bieg 2]],Ladies[[#This Row],[500 m bieg 4]],Ladies[[#This Row],[500 m bieg 6]])</f>
        <v>300</v>
      </c>
      <c r="R5" s="9">
        <f>SUM(Ladies[[#This Row],[1500m Bieg 1]],Ladies[[#This Row],[1500m Bieg 2]],Ladies[[#This Row],[1500m Bieg 3]])</f>
        <v>200</v>
      </c>
      <c r="S5" s="9">
        <f>SUM(Ladies[[#This Row],[1000m bieg 1]],Ladies[[#This Row],[1000m bieg 2]],Ladies[[#This Row],[1000m bieg 3]])</f>
        <v>200</v>
      </c>
    </row>
    <row r="6" spans="1:19" x14ac:dyDescent="0.35">
      <c r="A6" s="2" t="s">
        <v>201</v>
      </c>
      <c r="B6" s="28" t="str">
        <f>VLOOKUP($A6,Licencje!$A$1:$K$74,10,FALSE)</f>
        <v>GSŁ Czarne Pantery Giżycko</v>
      </c>
      <c r="C6" s="61">
        <f>VLOOKUP($A6,Licencje!$A$1:$K$74,9,FALSE)</f>
        <v>22044</v>
      </c>
      <c r="D6" s="28" t="str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K60</v>
      </c>
      <c r="E6" s="3">
        <v>100</v>
      </c>
      <c r="F6" s="3">
        <v>100</v>
      </c>
      <c r="G6" s="3">
        <v>100</v>
      </c>
      <c r="H6" s="3">
        <v>100</v>
      </c>
      <c r="I6" s="5"/>
      <c r="J6" s="5"/>
      <c r="K6" s="5"/>
      <c r="L6" s="5"/>
      <c r="M6" s="7">
        <v>100</v>
      </c>
      <c r="N6" s="7">
        <v>80</v>
      </c>
      <c r="O6" s="7">
        <v>100</v>
      </c>
      <c r="P6" s="7">
        <v>80</v>
      </c>
      <c r="Q6" s="9">
        <f>SUM(Ladies[[#This Row],[500m bieg 1]],Ladies[[#This Row],[500m bieg 3]],Ladies[[#This Row],[500m bieg 5]],Ladies[[#This Row],[500 m bieg 2]],Ladies[[#This Row],[500 m bieg 4]],Ladies[[#This Row],[500 m bieg 6]])</f>
        <v>380</v>
      </c>
      <c r="R6" s="9">
        <f>SUM(Ladies[[#This Row],[1500m Bieg 1]],Ladies[[#This Row],[1500m Bieg 2]],Ladies[[#This Row],[1500m Bieg 3]])</f>
        <v>180</v>
      </c>
      <c r="S6" s="9">
        <f>SUM(Ladies[[#This Row],[1000m bieg 1]],Ladies[[#This Row],[1000m bieg 2]],Ladies[[#This Row],[1000m bieg 3]])</f>
        <v>200</v>
      </c>
    </row>
    <row r="7" spans="1:19" x14ac:dyDescent="0.35">
      <c r="A7" s="2" t="s">
        <v>186</v>
      </c>
      <c r="B7" s="28" t="str">
        <f>VLOOKUP($A7,Licencje!$A$1:$K$74,10,FALSE)</f>
        <v>GSŁ Czarne Pantery Giżycko</v>
      </c>
      <c r="C7" s="61">
        <f>VLOOKUP($A7,Licencje!$A$1:$K$74,9,FALSE)</f>
        <v>23928</v>
      </c>
      <c r="D7" s="28" t="str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K55</v>
      </c>
      <c r="E7" s="3">
        <v>100</v>
      </c>
      <c r="F7" s="3">
        <v>100</v>
      </c>
      <c r="G7" s="3">
        <v>100</v>
      </c>
      <c r="H7" s="3">
        <v>100</v>
      </c>
      <c r="I7" s="6"/>
      <c r="J7" s="6"/>
      <c r="K7" s="6"/>
      <c r="L7" s="6"/>
      <c r="M7" s="8"/>
      <c r="N7" s="8">
        <v>100</v>
      </c>
      <c r="O7" s="8">
        <v>100</v>
      </c>
      <c r="P7" s="8">
        <v>100</v>
      </c>
      <c r="Q7" s="9">
        <f>SUM(Ladies[[#This Row],[500m bieg 1]],Ladies[[#This Row],[500m bieg 3]],Ladies[[#This Row],[500m bieg 5]],Ladies[[#This Row],[500 m bieg 2]],Ladies[[#This Row],[500 m bieg 4]],Ladies[[#This Row],[500 m bieg 6]])</f>
        <v>300</v>
      </c>
      <c r="R7" s="9">
        <f>SUM(Ladies[[#This Row],[1500m Bieg 1]],Ladies[[#This Row],[1500m Bieg 2]],Ladies[[#This Row],[1500m Bieg 3]])</f>
        <v>200</v>
      </c>
      <c r="S7" s="9">
        <f>SUM(Ladies[[#This Row],[1000m bieg 1]],Ladies[[#This Row],[1000m bieg 2]],Ladies[[#This Row],[1000m bieg 3]])</f>
        <v>200</v>
      </c>
    </row>
    <row r="8" spans="1:19" x14ac:dyDescent="0.35">
      <c r="A8" s="2" t="s">
        <v>281</v>
      </c>
      <c r="B8" s="28" t="str">
        <f>VLOOKUP($A8,Licencje!$A$1:$K$74,10,FALSE)</f>
        <v>SKŁ Górnik Sanok</v>
      </c>
      <c r="C8" s="61">
        <f>VLOOKUP($A8,Licencje!$A$1:$K$74,9,FALSE)</f>
        <v>28346</v>
      </c>
      <c r="D8" s="28" t="str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K40</v>
      </c>
      <c r="E8" s="3"/>
      <c r="F8" s="3"/>
      <c r="G8" s="3"/>
      <c r="H8" s="4"/>
      <c r="I8" s="6">
        <v>100</v>
      </c>
      <c r="J8" s="6">
        <v>100</v>
      </c>
      <c r="K8" s="6">
        <v>100</v>
      </c>
      <c r="L8" s="6"/>
      <c r="M8" s="8"/>
      <c r="N8" s="8"/>
      <c r="O8" s="8"/>
      <c r="P8" s="8"/>
      <c r="Q8" s="9">
        <f>SUM(Ladies[[#This Row],[500m bieg 1]],Ladies[[#This Row],[500m bieg 3]],Ladies[[#This Row],[500m bieg 5]],Ladies[[#This Row],[500 m bieg 2]],Ladies[[#This Row],[500 m bieg 4]],Ladies[[#This Row],[500 m bieg 6]])</f>
        <v>100</v>
      </c>
      <c r="R8" s="9">
        <f>SUM(Ladies[[#This Row],[1500m Bieg 1]],Ladies[[#This Row],[1500m Bieg 2]],Ladies[[#This Row],[1500m Bieg 3]])</f>
        <v>100</v>
      </c>
      <c r="S8" s="9">
        <f>SUM(Ladies[[#This Row],[1000m bieg 1]],Ladies[[#This Row],[1000m bieg 2]],Ladies[[#This Row],[1000m bieg 3]])</f>
        <v>100</v>
      </c>
    </row>
    <row r="9" spans="1:19" x14ac:dyDescent="0.35">
      <c r="A9" s="2"/>
      <c r="B9" s="28" t="e">
        <f>VLOOKUP($A9,Licencje!$A$1:$K$74,10,FALSE)</f>
        <v>#N/A</v>
      </c>
      <c r="C9" s="61" t="e">
        <f>VLOOKUP($A9,Licencje!$A$1:$K$74,9,FALSE)</f>
        <v>#N/A</v>
      </c>
      <c r="D9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9" s="3"/>
      <c r="F9" s="3"/>
      <c r="G9" s="3"/>
      <c r="H9" s="3"/>
      <c r="I9" s="5"/>
      <c r="J9" s="5"/>
      <c r="K9" s="5"/>
      <c r="L9" s="5"/>
      <c r="M9" s="7"/>
      <c r="N9" s="7"/>
      <c r="O9" s="7"/>
      <c r="P9" s="7"/>
      <c r="Q9" s="9">
        <v>0</v>
      </c>
      <c r="R9" s="9">
        <v>0</v>
      </c>
      <c r="S9" s="9">
        <v>0</v>
      </c>
    </row>
    <row r="10" spans="1:19" x14ac:dyDescent="0.35">
      <c r="A10" s="2"/>
      <c r="B10" s="28" t="e">
        <f>VLOOKUP($A10,Licencje!$A$1:$K$74,10,FALSE)</f>
        <v>#N/A</v>
      </c>
      <c r="C10" s="61" t="e">
        <f>VLOOKUP($A10,Licencje!$A$1:$K$74,9,FALSE)</f>
        <v>#N/A</v>
      </c>
      <c r="D10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0" s="3"/>
      <c r="F10" s="3"/>
      <c r="G10" s="3"/>
      <c r="H10" s="4"/>
      <c r="I10" s="5"/>
      <c r="J10" s="5"/>
      <c r="K10" s="5"/>
      <c r="L10" s="5"/>
      <c r="M10" s="7"/>
      <c r="N10" s="7"/>
      <c r="O10" s="7"/>
      <c r="P10" s="7"/>
      <c r="Q10" s="9">
        <v>0</v>
      </c>
      <c r="R10" s="9">
        <v>0</v>
      </c>
      <c r="S10" s="9">
        <v>0</v>
      </c>
    </row>
    <row r="11" spans="1:19" x14ac:dyDescent="0.35">
      <c r="A11" s="2"/>
      <c r="B11" s="28" t="e">
        <f>VLOOKUP($A11,Licencje!$A$1:$K$74,10,FALSE)</f>
        <v>#N/A</v>
      </c>
      <c r="C11" s="61" t="e">
        <f>VLOOKUP($A11,Licencje!$A$1:$K$74,9,FALSE)</f>
        <v>#N/A</v>
      </c>
      <c r="D11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1" s="3"/>
      <c r="F11" s="3"/>
      <c r="G11" s="3"/>
      <c r="H11" s="4"/>
      <c r="I11" s="5"/>
      <c r="J11" s="5"/>
      <c r="K11" s="5"/>
      <c r="L11" s="5"/>
      <c r="M11" s="7"/>
      <c r="N11" s="7"/>
      <c r="O11" s="7"/>
      <c r="P11" s="7"/>
      <c r="Q11" s="9">
        <f>SUM(Ladies[[#This Row],[500m bieg 1]],Ladies[[#This Row],[500m bieg 3]],Ladies[[#This Row],[500m bieg 5]],Ladies[[#This Row],[500 m bieg 2]],Ladies[[#This Row],[500 m bieg 4]],Ladies[[#This Row],[500 m bieg 6]])</f>
        <v>0</v>
      </c>
      <c r="R11" s="9">
        <f>SUM(Ladies[[#This Row],[1500m Bieg 1]],Ladies[[#This Row],[1500m Bieg 2]],Ladies[[#This Row],[1500m Bieg 3]])</f>
        <v>0</v>
      </c>
      <c r="S11" s="9">
        <f>SUM(Ladies[[#This Row],[1000m bieg 1]],Ladies[[#This Row],[1000m bieg 2]],Ladies[[#This Row],[1000m bieg 3]])</f>
        <v>0</v>
      </c>
    </row>
    <row r="12" spans="1:19" x14ac:dyDescent="0.35">
      <c r="A12" s="2"/>
      <c r="B12" s="28" t="e">
        <f>VLOOKUP($A12,Licencje!$A$1:$K$74,10,FALSE)</f>
        <v>#N/A</v>
      </c>
      <c r="C12" s="61" t="e">
        <f>VLOOKUP($A12,Licencje!$A$1:$K$74,9,FALSE)</f>
        <v>#N/A</v>
      </c>
      <c r="D12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2" s="3"/>
      <c r="F12" s="3"/>
      <c r="G12" s="3"/>
      <c r="H12" s="3"/>
      <c r="I12" s="5"/>
      <c r="J12" s="5"/>
      <c r="K12" s="5"/>
      <c r="L12" s="5"/>
      <c r="M12" s="7"/>
      <c r="N12" s="7"/>
      <c r="O12" s="7"/>
      <c r="P12" s="7"/>
      <c r="Q12" s="9">
        <f>SUM(Ladies[[#This Row],[500m bieg 1]],Ladies[[#This Row],[500m bieg 3]],Ladies[[#This Row],[500m bieg 5]],Ladies[[#This Row],[500 m bieg 2]],Ladies[[#This Row],[500 m bieg 4]],Ladies[[#This Row],[500 m bieg 6]])</f>
        <v>0</v>
      </c>
      <c r="R12" s="9">
        <f>SUM(Ladies[[#This Row],[1500m Bieg 1]],Ladies[[#This Row],[1500m Bieg 2]],Ladies[[#This Row],[1500m Bieg 3]])</f>
        <v>0</v>
      </c>
      <c r="S12" s="9">
        <f>SUM(Ladies[[#This Row],[1000m bieg 1]],Ladies[[#This Row],[1000m bieg 2]],Ladies[[#This Row],[1000m bieg 3]])</f>
        <v>0</v>
      </c>
    </row>
    <row r="13" spans="1:19" x14ac:dyDescent="0.35">
      <c r="A13" s="2"/>
      <c r="B13" s="28" t="e">
        <f>VLOOKUP($A13,Licencje!$A$1:$K$74,10,FALSE)</f>
        <v>#N/A</v>
      </c>
      <c r="C13" s="61" t="e">
        <f>VLOOKUP($A13,Licencje!$A$1:$K$74,9,FALSE)</f>
        <v>#N/A</v>
      </c>
      <c r="D13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3" s="3"/>
      <c r="F13" s="3"/>
      <c r="G13" s="3"/>
      <c r="H13" s="3"/>
      <c r="I13" s="5"/>
      <c r="J13" s="5"/>
      <c r="K13" s="5"/>
      <c r="L13" s="5"/>
      <c r="M13" s="7"/>
      <c r="N13" s="7"/>
      <c r="O13" s="7"/>
      <c r="P13" s="7"/>
      <c r="Q13" s="9">
        <f>SUM(Ladies[[#This Row],[500m bieg 1]],Ladies[[#This Row],[500m bieg 3]],Ladies[[#This Row],[500m bieg 5]],Ladies[[#This Row],[500 m bieg 2]],Ladies[[#This Row],[500 m bieg 4]],Ladies[[#This Row],[500 m bieg 6]])</f>
        <v>0</v>
      </c>
      <c r="R13" s="9">
        <f>SUM(Ladies[[#This Row],[1500m Bieg 1]],Ladies[[#This Row],[1500m Bieg 2]],Ladies[[#This Row],[1500m Bieg 3]])</f>
        <v>0</v>
      </c>
      <c r="S13" s="9">
        <f>SUM(Ladies[[#This Row],[1000m bieg 1]],Ladies[[#This Row],[1000m bieg 2]],Ladies[[#This Row],[1000m bieg 3]])</f>
        <v>0</v>
      </c>
    </row>
    <row r="14" spans="1:19" x14ac:dyDescent="0.35">
      <c r="A14" s="2"/>
      <c r="B14" s="28" t="e">
        <f>VLOOKUP($A14,Licencje!$A$1:$K$74,10,FALSE)</f>
        <v>#N/A</v>
      </c>
      <c r="C14" s="61" t="e">
        <f>VLOOKUP($A14,Licencje!$A$1:$K$74,9,FALSE)</f>
        <v>#N/A</v>
      </c>
      <c r="D14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4" s="3"/>
      <c r="F14" s="3"/>
      <c r="G14" s="3"/>
      <c r="H14" s="3"/>
      <c r="I14" s="5"/>
      <c r="J14" s="5"/>
      <c r="K14" s="5"/>
      <c r="L14" s="5"/>
      <c r="M14" s="7"/>
      <c r="N14" s="7"/>
      <c r="O14" s="7"/>
      <c r="P14" s="7"/>
      <c r="Q14" s="9">
        <f>SUM(Ladies[[#This Row],[500m bieg 1]],Ladies[[#This Row],[500m bieg 3]],Ladies[[#This Row],[500m bieg 5]],Ladies[[#This Row],[500 m bieg 2]],Ladies[[#This Row],[500 m bieg 4]],Ladies[[#This Row],[500 m bieg 6]])</f>
        <v>0</v>
      </c>
      <c r="R14" s="9">
        <f>SUM(Ladies[[#This Row],[1500m Bieg 1]],Ladies[[#This Row],[1500m Bieg 2]],Ladies[[#This Row],[1500m Bieg 3]])</f>
        <v>0</v>
      </c>
      <c r="S14" s="9">
        <f>SUM(Ladies[[#This Row],[1000m bieg 1]],Ladies[[#This Row],[1000m bieg 2]],Ladies[[#This Row],[1000m bieg 3]])</f>
        <v>0</v>
      </c>
    </row>
    <row r="15" spans="1:19" x14ac:dyDescent="0.35">
      <c r="A15" s="2"/>
      <c r="B15" s="28" t="e">
        <f>VLOOKUP($A15,Licencje!$A$1:$K$74,10,FALSE)</f>
        <v>#N/A</v>
      </c>
      <c r="C15" s="61" t="e">
        <f>VLOOKUP($A15,Licencje!$A$1:$K$74,9,FALSE)</f>
        <v>#N/A</v>
      </c>
      <c r="D15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5" s="3"/>
      <c r="F15" s="3"/>
      <c r="G15" s="3"/>
      <c r="H15" s="3"/>
      <c r="I15" s="5"/>
      <c r="J15" s="5"/>
      <c r="K15" s="5"/>
      <c r="L15" s="5"/>
      <c r="M15" s="7"/>
      <c r="N15" s="7"/>
      <c r="O15" s="7"/>
      <c r="P15" s="7"/>
      <c r="Q15" s="9">
        <f>SUM(Ladies[[#This Row],[500m bieg 1]],Ladies[[#This Row],[500m bieg 3]],Ladies[[#This Row],[500m bieg 5]],Ladies[[#This Row],[500 m bieg 2]],Ladies[[#This Row],[500 m bieg 4]],Ladies[[#This Row],[500 m bieg 6]])</f>
        <v>0</v>
      </c>
      <c r="R15" s="9">
        <f>SUM(Ladies[[#This Row],[1500m Bieg 1]],Ladies[[#This Row],[1500m Bieg 2]],Ladies[[#This Row],[1500m Bieg 3]])</f>
        <v>0</v>
      </c>
      <c r="S15" s="9">
        <f>SUM(Ladies[[#This Row],[1000m bieg 1]],Ladies[[#This Row],[1000m bieg 2]],Ladies[[#This Row],[1000m bieg 3]])</f>
        <v>0</v>
      </c>
    </row>
    <row r="16" spans="1:19" x14ac:dyDescent="0.35">
      <c r="A16" s="2"/>
      <c r="B16" s="28" t="e">
        <f>VLOOKUP($A16,Licencje!$A$1:$K$74,10,FALSE)</f>
        <v>#N/A</v>
      </c>
      <c r="C16" s="61" t="e">
        <f>VLOOKUP($A16,Licencje!$A$1:$K$74,9,FALSE)</f>
        <v>#N/A</v>
      </c>
      <c r="D16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6" s="3"/>
      <c r="F16" s="3"/>
      <c r="G16" s="3"/>
      <c r="H16" s="3"/>
      <c r="I16" s="5"/>
      <c r="J16" s="5"/>
      <c r="K16" s="5"/>
      <c r="L16" s="5"/>
      <c r="M16" s="7"/>
      <c r="N16" s="7"/>
      <c r="O16" s="7"/>
      <c r="P16" s="7"/>
      <c r="Q16" s="9">
        <f>SUM(Ladies[[#This Row],[500m bieg 1]],Ladies[[#This Row],[500m bieg 3]],Ladies[[#This Row],[500m bieg 5]],Ladies[[#This Row],[500 m bieg 2]],Ladies[[#This Row],[500 m bieg 4]],Ladies[[#This Row],[500 m bieg 6]])</f>
        <v>0</v>
      </c>
      <c r="R16" s="9">
        <f>SUM(Ladies[[#This Row],[1500m Bieg 1]],Ladies[[#This Row],[1500m Bieg 2]],Ladies[[#This Row],[1500m Bieg 3]])</f>
        <v>0</v>
      </c>
      <c r="S16" s="9">
        <f>SUM(Ladies[[#This Row],[1000m bieg 1]],Ladies[[#This Row],[1000m bieg 2]],Ladies[[#This Row],[1000m bieg 3]])</f>
        <v>0</v>
      </c>
    </row>
    <row r="17" spans="1:19" x14ac:dyDescent="0.35">
      <c r="A17" s="2"/>
      <c r="B17" s="28" t="e">
        <f>VLOOKUP($A17,Licencje!$A$1:$K$74,10,FALSE)</f>
        <v>#N/A</v>
      </c>
      <c r="C17" s="61" t="e">
        <f>VLOOKUP($A17,Licencje!$A$1:$K$74,9,FALSE)</f>
        <v>#N/A</v>
      </c>
      <c r="D17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7" s="3"/>
      <c r="F17" s="3"/>
      <c r="G17" s="3"/>
      <c r="H17" s="3"/>
      <c r="I17" s="5"/>
      <c r="J17" s="5"/>
      <c r="K17" s="5"/>
      <c r="L17" s="5"/>
      <c r="M17" s="7"/>
      <c r="N17" s="7"/>
      <c r="O17" s="7"/>
      <c r="P17" s="7"/>
      <c r="Q17" s="9">
        <f>SUM(Ladies[[#This Row],[500m bieg 1]],Ladies[[#This Row],[500m bieg 3]],Ladies[[#This Row],[500m bieg 5]],Ladies[[#This Row],[500 m bieg 2]],Ladies[[#This Row],[500 m bieg 4]],Ladies[[#This Row],[500 m bieg 6]])</f>
        <v>0</v>
      </c>
      <c r="R17" s="9">
        <f>SUM(Ladies[[#This Row],[1500m Bieg 1]],Ladies[[#This Row],[1500m Bieg 2]],Ladies[[#This Row],[1500m Bieg 3]])</f>
        <v>0</v>
      </c>
      <c r="S17" s="9">
        <f>SUM(Ladies[[#This Row],[1000m bieg 1]],Ladies[[#This Row],[1000m bieg 2]],Ladies[[#This Row],[1000m bieg 3]])</f>
        <v>0</v>
      </c>
    </row>
    <row r="18" spans="1:19" x14ac:dyDescent="0.35">
      <c r="A18" s="2"/>
      <c r="B18" s="28" t="e">
        <f>VLOOKUP($A18,Licencje!$A$1:$K$74,10,FALSE)</f>
        <v>#N/A</v>
      </c>
      <c r="C18" s="61" t="e">
        <f>VLOOKUP($A18,Licencje!$A$1:$K$74,9,FALSE)</f>
        <v>#N/A</v>
      </c>
      <c r="D18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8" s="3"/>
      <c r="F18" s="3"/>
      <c r="G18" s="3"/>
      <c r="H18" s="3"/>
      <c r="I18" s="5"/>
      <c r="J18" s="5"/>
      <c r="K18" s="5"/>
      <c r="L18" s="5"/>
      <c r="M18" s="7"/>
      <c r="N18" s="7"/>
      <c r="O18" s="7"/>
      <c r="P18" s="7"/>
      <c r="Q18" s="9">
        <f>SUM(Ladies[[#This Row],[500m bieg 1]],Ladies[[#This Row],[500m bieg 3]],Ladies[[#This Row],[500m bieg 5]],Ladies[[#This Row],[500 m bieg 2]],Ladies[[#This Row],[500 m bieg 4]],Ladies[[#This Row],[500 m bieg 6]])</f>
        <v>0</v>
      </c>
      <c r="R18" s="9">
        <f>SUM(Ladies[[#This Row],[1500m Bieg 1]],Ladies[[#This Row],[1500m Bieg 2]],Ladies[[#This Row],[1500m Bieg 3]])</f>
        <v>0</v>
      </c>
      <c r="S18" s="9">
        <f>SUM(Ladies[[#This Row],[1000m bieg 1]],Ladies[[#This Row],[1000m bieg 2]],Ladies[[#This Row],[1000m bieg 3]])</f>
        <v>0</v>
      </c>
    </row>
    <row r="19" spans="1:19" x14ac:dyDescent="0.35">
      <c r="A19" s="2"/>
      <c r="B19" s="28" t="e">
        <f>VLOOKUP($A19,Licencje!$A$1:$K$74,10,FALSE)</f>
        <v>#N/A</v>
      </c>
      <c r="C19" s="61" t="e">
        <f>VLOOKUP($A19,Licencje!$A$1:$K$74,9,FALSE)</f>
        <v>#N/A</v>
      </c>
      <c r="D19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9" s="3"/>
      <c r="F19" s="3"/>
      <c r="G19" s="3"/>
      <c r="H19" s="4"/>
      <c r="I19" s="5"/>
      <c r="J19" s="5"/>
      <c r="K19" s="5"/>
      <c r="L19" s="5"/>
      <c r="M19" s="7"/>
      <c r="N19" s="7"/>
      <c r="O19" s="7"/>
      <c r="P19" s="7"/>
      <c r="Q19" s="9">
        <f>SUM(Ladies[[#This Row],[500m bieg 1]],Ladies[[#This Row],[500m bieg 3]],Ladies[[#This Row],[500m bieg 5]],Ladies[[#This Row],[500 m bieg 2]],Ladies[[#This Row],[500 m bieg 4]],Ladies[[#This Row],[500 m bieg 6]])</f>
        <v>0</v>
      </c>
      <c r="R19" s="9">
        <f>SUM(Ladies[[#This Row],[1500m Bieg 1]],Ladies[[#This Row],[1500m Bieg 2]],Ladies[[#This Row],[1500m Bieg 3]])</f>
        <v>0</v>
      </c>
      <c r="S19" s="9">
        <f>SUM(Ladies[[#This Row],[1000m bieg 1]],Ladies[[#This Row],[1000m bieg 2]],Ladies[[#This Row],[1000m bieg 3]])</f>
        <v>0</v>
      </c>
    </row>
    <row r="20" spans="1:19" x14ac:dyDescent="0.35">
      <c r="A20" s="2"/>
      <c r="B20" s="28" t="e">
        <f>VLOOKUP($A20,Licencje!$A$1:$K$74,10,FALSE)</f>
        <v>#N/A</v>
      </c>
      <c r="C20" s="61" t="e">
        <f>VLOOKUP($A20,Licencje!$A$1:$K$74,9,FALSE)</f>
        <v>#N/A</v>
      </c>
      <c r="D20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20" s="3"/>
      <c r="F20" s="3"/>
      <c r="G20" s="3"/>
      <c r="H20" s="3"/>
      <c r="I20" s="5"/>
      <c r="J20" s="5"/>
      <c r="K20" s="5"/>
      <c r="L20" s="5"/>
      <c r="M20" s="7"/>
      <c r="N20" s="7"/>
      <c r="O20" s="7"/>
      <c r="P20" s="7"/>
      <c r="Q20" s="9">
        <f>SUM(Ladies[[#This Row],[500m bieg 1]],Ladies[[#This Row],[500m bieg 3]],Ladies[[#This Row],[500m bieg 5]],Ladies[[#This Row],[500 m bieg 2]],Ladies[[#This Row],[500 m bieg 4]],Ladies[[#This Row],[500 m bieg 6]])</f>
        <v>0</v>
      </c>
      <c r="R20" s="9">
        <f>SUM(Ladies[[#This Row],[1500m Bieg 1]],Ladies[[#This Row],[1500m Bieg 2]],Ladies[[#This Row],[1500m Bieg 3]])</f>
        <v>0</v>
      </c>
      <c r="S20" s="9">
        <f>SUM(Ladies[[#This Row],[1000m bieg 1]],Ladies[[#This Row],[1000m bieg 2]],Ladies[[#This Row],[1000m bieg 3]])</f>
        <v>0</v>
      </c>
    </row>
    <row r="24" spans="1:19" ht="15" x14ac:dyDescent="0.25">
      <c r="G24" s="55"/>
    </row>
    <row r="25" spans="1:19" ht="15.75" thickBot="1" x14ac:dyDescent="0.3">
      <c r="A25" s="39" t="s">
        <v>247</v>
      </c>
      <c r="B25" s="40"/>
      <c r="C25" s="51">
        <v>33786</v>
      </c>
      <c r="D25" s="41"/>
      <c r="E25" s="51">
        <v>35611</v>
      </c>
    </row>
    <row r="26" spans="1:19" ht="15" x14ac:dyDescent="0.25">
      <c r="A26" s="42" t="s">
        <v>248</v>
      </c>
      <c r="B26" s="43"/>
      <c r="C26" s="52">
        <v>31959</v>
      </c>
      <c r="D26" s="44"/>
      <c r="E26" s="52">
        <v>33785</v>
      </c>
      <c r="G26">
        <v>1</v>
      </c>
      <c r="H26">
        <v>100</v>
      </c>
      <c r="J26" s="55"/>
      <c r="K26" s="55"/>
      <c r="L26" s="55"/>
    </row>
    <row r="27" spans="1:19" ht="15" x14ac:dyDescent="0.25">
      <c r="A27" s="45" t="s">
        <v>249</v>
      </c>
      <c r="B27" s="46"/>
      <c r="C27" s="53">
        <v>30133</v>
      </c>
      <c r="D27" s="47"/>
      <c r="E27" s="53">
        <v>31958</v>
      </c>
      <c r="G27">
        <v>2</v>
      </c>
      <c r="H27">
        <v>80</v>
      </c>
      <c r="J27" s="55"/>
      <c r="K27" s="55"/>
      <c r="L27" s="55"/>
    </row>
    <row r="28" spans="1:19" ht="15" x14ac:dyDescent="0.25">
      <c r="A28" s="42" t="s">
        <v>250</v>
      </c>
      <c r="B28" s="43"/>
      <c r="C28" s="52">
        <v>28307</v>
      </c>
      <c r="D28" s="44"/>
      <c r="E28" s="52">
        <v>30132</v>
      </c>
      <c r="G28">
        <v>3</v>
      </c>
      <c r="H28">
        <v>70</v>
      </c>
      <c r="J28" s="55"/>
      <c r="K28" s="55"/>
      <c r="L28" s="55"/>
    </row>
    <row r="29" spans="1:19" ht="15" x14ac:dyDescent="0.25">
      <c r="A29" s="45" t="s">
        <v>251</v>
      </c>
      <c r="B29" s="46"/>
      <c r="C29" s="53">
        <v>26481</v>
      </c>
      <c r="D29" s="47"/>
      <c r="E29" s="53">
        <v>28306</v>
      </c>
      <c r="G29">
        <v>4</v>
      </c>
      <c r="H29">
        <v>55</v>
      </c>
      <c r="J29" s="55"/>
      <c r="K29" s="55"/>
      <c r="L29" s="55"/>
    </row>
    <row r="30" spans="1:19" ht="15" x14ac:dyDescent="0.25">
      <c r="A30" s="42" t="s">
        <v>252</v>
      </c>
      <c r="B30" s="43"/>
      <c r="C30" s="52">
        <v>24654</v>
      </c>
      <c r="D30" s="44"/>
      <c r="E30" s="52">
        <v>26480</v>
      </c>
      <c r="G30">
        <v>5</v>
      </c>
      <c r="H30">
        <v>45</v>
      </c>
      <c r="J30" s="55"/>
      <c r="K30" s="55"/>
      <c r="L30" s="55"/>
    </row>
    <row r="31" spans="1:19" ht="15" x14ac:dyDescent="0.25">
      <c r="A31" s="45" t="s">
        <v>253</v>
      </c>
      <c r="B31" s="46"/>
      <c r="C31" s="53">
        <v>22828</v>
      </c>
      <c r="D31" s="47"/>
      <c r="E31" s="53">
        <v>24653</v>
      </c>
      <c r="G31">
        <v>6</v>
      </c>
      <c r="H31">
        <v>40</v>
      </c>
      <c r="J31" s="55"/>
      <c r="K31" s="55"/>
      <c r="L31" s="55"/>
    </row>
    <row r="32" spans="1:19" ht="15" x14ac:dyDescent="0.25">
      <c r="A32" s="42" t="s">
        <v>254</v>
      </c>
      <c r="B32" s="43"/>
      <c r="C32" s="52">
        <v>21002</v>
      </c>
      <c r="D32" s="44"/>
      <c r="E32" s="52">
        <v>22827</v>
      </c>
      <c r="G32">
        <v>7</v>
      </c>
      <c r="H32">
        <v>35</v>
      </c>
      <c r="J32" s="55"/>
      <c r="K32" s="55"/>
      <c r="L32" s="55"/>
    </row>
    <row r="33" spans="1:12" ht="15" x14ac:dyDescent="0.25">
      <c r="A33" s="45" t="s">
        <v>255</v>
      </c>
      <c r="B33" s="46"/>
      <c r="C33" s="53">
        <v>19176</v>
      </c>
      <c r="D33" s="47"/>
      <c r="E33" s="53">
        <v>21001</v>
      </c>
      <c r="G33">
        <v>8</v>
      </c>
      <c r="H33">
        <v>30</v>
      </c>
      <c r="J33" s="55"/>
      <c r="K33" s="55"/>
      <c r="L33" s="55"/>
    </row>
    <row r="34" spans="1:12" ht="15" x14ac:dyDescent="0.25">
      <c r="A34" s="42" t="s">
        <v>256</v>
      </c>
      <c r="B34" s="43"/>
      <c r="C34" s="52">
        <v>17349</v>
      </c>
      <c r="D34" s="44"/>
      <c r="E34" s="52">
        <v>19175</v>
      </c>
      <c r="G34">
        <v>9</v>
      </c>
      <c r="H34">
        <v>25</v>
      </c>
      <c r="J34" s="55"/>
      <c r="K34" s="55"/>
      <c r="L34" s="55"/>
    </row>
    <row r="35" spans="1:12" ht="15" x14ac:dyDescent="0.25">
      <c r="A35" s="45" t="s">
        <v>257</v>
      </c>
      <c r="B35" s="46"/>
      <c r="C35" s="53">
        <v>15523</v>
      </c>
      <c r="D35" s="47"/>
      <c r="E35" s="53">
        <v>17348</v>
      </c>
      <c r="G35">
        <v>10</v>
      </c>
      <c r="H35">
        <v>20</v>
      </c>
      <c r="J35" s="55"/>
      <c r="K35" s="55"/>
      <c r="L35" s="55"/>
    </row>
    <row r="36" spans="1:12" ht="15.75" thickBot="1" x14ac:dyDescent="0.3">
      <c r="A36" s="48" t="s">
        <v>258</v>
      </c>
      <c r="B36" s="49"/>
      <c r="C36" s="54">
        <v>13697</v>
      </c>
      <c r="D36" s="50"/>
      <c r="E36" s="54">
        <v>15522</v>
      </c>
      <c r="G36">
        <v>11</v>
      </c>
      <c r="H36">
        <v>19</v>
      </c>
      <c r="J36" s="55"/>
      <c r="K36" s="55"/>
      <c r="L36" s="55"/>
    </row>
    <row r="37" spans="1:12" x14ac:dyDescent="0.35">
      <c r="G37">
        <v>12</v>
      </c>
      <c r="H37">
        <v>18</v>
      </c>
    </row>
    <row r="38" spans="1:12" x14ac:dyDescent="0.35">
      <c r="H38" t="s">
        <v>263</v>
      </c>
    </row>
    <row r="40" spans="1:12" x14ac:dyDescent="0.35">
      <c r="A40" t="s">
        <v>284</v>
      </c>
      <c r="B40">
        <v>19</v>
      </c>
      <c r="C40">
        <f>65*B40</f>
        <v>1235</v>
      </c>
    </row>
  </sheetData>
  <mergeCells count="5">
    <mergeCell ref="A1:B1"/>
    <mergeCell ref="E1:H1"/>
    <mergeCell ref="I1:L1"/>
    <mergeCell ref="M1:P1"/>
    <mergeCell ref="Q1:S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K411"/>
  <sheetViews>
    <sheetView topLeftCell="A19" workbookViewId="0">
      <selection activeCell="P73" sqref="P73"/>
    </sheetView>
  </sheetViews>
  <sheetFormatPr defaultRowHeight="14.5" x14ac:dyDescent="0.35"/>
  <cols>
    <col min="1" max="1" width="28.1796875" bestFit="1" customWidth="1"/>
    <col min="3" max="3" width="11.81640625" customWidth="1"/>
    <col min="7" max="7" width="10.81640625" customWidth="1"/>
    <col min="8" max="8" width="17.7265625" customWidth="1"/>
    <col min="9" max="9" width="14.81640625" customWidth="1"/>
    <col min="10" max="10" width="15.81640625" customWidth="1"/>
    <col min="11" max="11" width="28.54296875" customWidth="1"/>
  </cols>
  <sheetData>
    <row r="1" spans="1:11" x14ac:dyDescent="0.35">
      <c r="A1" t="s">
        <v>286</v>
      </c>
      <c r="B1" t="s">
        <v>56</v>
      </c>
      <c r="C1" t="s">
        <v>57</v>
      </c>
      <c r="D1" t="s">
        <v>58</v>
      </c>
      <c r="E1" t="s">
        <v>59</v>
      </c>
      <c r="F1" t="s">
        <v>0</v>
      </c>
      <c r="G1" t="s">
        <v>60</v>
      </c>
      <c r="I1" t="s">
        <v>61</v>
      </c>
      <c r="J1" t="s">
        <v>1</v>
      </c>
      <c r="K1" t="s">
        <v>62</v>
      </c>
    </row>
    <row r="2" spans="1:11" x14ac:dyDescent="0.35">
      <c r="A2" t="s">
        <v>180</v>
      </c>
      <c r="B2" t="s">
        <v>65</v>
      </c>
      <c r="C2" t="s">
        <v>181</v>
      </c>
      <c r="D2">
        <v>2022</v>
      </c>
      <c r="E2" t="s">
        <v>74</v>
      </c>
      <c r="F2" t="s">
        <v>182</v>
      </c>
      <c r="G2" t="s">
        <v>72</v>
      </c>
      <c r="I2" s="15">
        <v>21680</v>
      </c>
      <c r="J2" t="s">
        <v>15</v>
      </c>
    </row>
    <row r="3" spans="1:11" x14ac:dyDescent="0.35">
      <c r="A3" t="s">
        <v>166</v>
      </c>
      <c r="B3" t="s">
        <v>65</v>
      </c>
      <c r="C3" t="s">
        <v>167</v>
      </c>
      <c r="D3">
        <v>2022</v>
      </c>
      <c r="E3" t="s">
        <v>74</v>
      </c>
      <c r="F3" t="s">
        <v>168</v>
      </c>
      <c r="G3" t="s">
        <v>66</v>
      </c>
      <c r="I3" s="15">
        <v>36271</v>
      </c>
      <c r="J3" t="s">
        <v>23</v>
      </c>
    </row>
    <row r="4" spans="1:11" x14ac:dyDescent="0.35">
      <c r="A4" t="s">
        <v>29</v>
      </c>
      <c r="B4" t="s">
        <v>65</v>
      </c>
      <c r="C4" t="s">
        <v>396</v>
      </c>
      <c r="D4">
        <v>2022</v>
      </c>
      <c r="E4" t="s">
        <v>74</v>
      </c>
      <c r="F4" t="s">
        <v>178</v>
      </c>
      <c r="G4" t="s">
        <v>135</v>
      </c>
      <c r="I4" s="15">
        <v>35233</v>
      </c>
      <c r="J4" t="s">
        <v>88</v>
      </c>
    </row>
    <row r="5" spans="1:11" x14ac:dyDescent="0.35">
      <c r="A5" t="s">
        <v>198</v>
      </c>
      <c r="B5" t="s">
        <v>65</v>
      </c>
      <c r="C5" t="s">
        <v>199</v>
      </c>
      <c r="D5">
        <v>2022</v>
      </c>
      <c r="E5" t="s">
        <v>74</v>
      </c>
      <c r="F5" t="s">
        <v>200</v>
      </c>
      <c r="G5" t="s">
        <v>129</v>
      </c>
      <c r="I5" s="15">
        <v>22956</v>
      </c>
      <c r="J5" t="s">
        <v>140</v>
      </c>
    </row>
    <row r="6" spans="1:11" x14ac:dyDescent="0.35">
      <c r="A6" t="s">
        <v>283</v>
      </c>
      <c r="B6" t="s">
        <v>65</v>
      </c>
      <c r="C6" t="s">
        <v>288</v>
      </c>
      <c r="D6">
        <v>2022</v>
      </c>
      <c r="E6" t="s">
        <v>74</v>
      </c>
      <c r="F6" t="s">
        <v>289</v>
      </c>
      <c r="G6" t="s">
        <v>98</v>
      </c>
      <c r="I6" s="15">
        <v>23184</v>
      </c>
      <c r="J6" t="s">
        <v>140</v>
      </c>
    </row>
    <row r="7" spans="1:11" ht="15" x14ac:dyDescent="0.25">
      <c r="A7" t="s">
        <v>413</v>
      </c>
      <c r="B7" t="s">
        <v>63</v>
      </c>
      <c r="C7" t="s">
        <v>414</v>
      </c>
      <c r="D7">
        <v>2022</v>
      </c>
      <c r="E7" t="s">
        <v>74</v>
      </c>
      <c r="F7" t="s">
        <v>415</v>
      </c>
      <c r="G7" t="s">
        <v>416</v>
      </c>
      <c r="I7" s="15">
        <v>31067</v>
      </c>
      <c r="J7" t="s">
        <v>102</v>
      </c>
    </row>
    <row r="8" spans="1:11" x14ac:dyDescent="0.35">
      <c r="A8" t="s">
        <v>137</v>
      </c>
      <c r="B8" t="s">
        <v>65</v>
      </c>
      <c r="C8" t="s">
        <v>138</v>
      </c>
      <c r="D8">
        <v>2022</v>
      </c>
      <c r="E8" t="s">
        <v>74</v>
      </c>
      <c r="F8" t="s">
        <v>139</v>
      </c>
      <c r="G8" t="s">
        <v>98</v>
      </c>
      <c r="I8" s="15">
        <v>20874</v>
      </c>
      <c r="J8" t="s">
        <v>25</v>
      </c>
    </row>
    <row r="9" spans="1:11" x14ac:dyDescent="0.35">
      <c r="A9" t="s">
        <v>2</v>
      </c>
      <c r="B9" t="s">
        <v>63</v>
      </c>
      <c r="C9" t="s">
        <v>290</v>
      </c>
      <c r="D9">
        <v>2022</v>
      </c>
      <c r="E9" t="s">
        <v>74</v>
      </c>
      <c r="F9" t="s">
        <v>89</v>
      </c>
      <c r="G9" t="s">
        <v>90</v>
      </c>
      <c r="I9" s="15">
        <v>33569</v>
      </c>
      <c r="J9" t="s">
        <v>287</v>
      </c>
    </row>
    <row r="10" spans="1:11" ht="15" x14ac:dyDescent="0.25">
      <c r="A10" t="s">
        <v>26</v>
      </c>
      <c r="B10" t="s">
        <v>65</v>
      </c>
      <c r="C10" t="s">
        <v>376</v>
      </c>
      <c r="D10">
        <v>2022</v>
      </c>
      <c r="E10" t="s">
        <v>74</v>
      </c>
      <c r="F10" t="s">
        <v>146</v>
      </c>
      <c r="G10" t="s">
        <v>118</v>
      </c>
      <c r="I10" s="15">
        <v>35645</v>
      </c>
      <c r="J10" t="s">
        <v>13</v>
      </c>
    </row>
    <row r="11" spans="1:11" x14ac:dyDescent="0.35">
      <c r="A11" t="s">
        <v>357</v>
      </c>
      <c r="B11" t="s">
        <v>65</v>
      </c>
      <c r="C11" t="s">
        <v>358</v>
      </c>
      <c r="D11">
        <v>2022</v>
      </c>
      <c r="E11" t="s">
        <v>74</v>
      </c>
      <c r="F11" t="s">
        <v>291</v>
      </c>
      <c r="G11" t="s">
        <v>359</v>
      </c>
      <c r="I11" s="15">
        <v>27199</v>
      </c>
      <c r="J11" t="s">
        <v>15</v>
      </c>
    </row>
    <row r="12" spans="1:11" x14ac:dyDescent="0.35">
      <c r="A12" t="s">
        <v>192</v>
      </c>
      <c r="B12" t="s">
        <v>65</v>
      </c>
      <c r="C12" t="s">
        <v>193</v>
      </c>
      <c r="D12">
        <v>2022</v>
      </c>
      <c r="E12" t="s">
        <v>74</v>
      </c>
      <c r="F12" t="s">
        <v>194</v>
      </c>
      <c r="G12" t="s">
        <v>155</v>
      </c>
      <c r="I12" s="15">
        <v>22282</v>
      </c>
      <c r="J12" t="s">
        <v>140</v>
      </c>
    </row>
    <row r="13" spans="1:11" x14ac:dyDescent="0.35">
      <c r="A13" t="s">
        <v>292</v>
      </c>
      <c r="B13" t="s">
        <v>65</v>
      </c>
      <c r="C13" t="s">
        <v>360</v>
      </c>
      <c r="D13">
        <v>2022</v>
      </c>
      <c r="E13" t="s">
        <v>74</v>
      </c>
      <c r="F13" t="s">
        <v>124</v>
      </c>
      <c r="G13" t="s">
        <v>93</v>
      </c>
      <c r="I13" s="15">
        <v>29005</v>
      </c>
      <c r="J13" t="s">
        <v>88</v>
      </c>
    </row>
    <row r="14" spans="1:11" x14ac:dyDescent="0.35">
      <c r="A14" t="s">
        <v>214</v>
      </c>
      <c r="B14" t="s">
        <v>63</v>
      </c>
      <c r="C14" t="s">
        <v>215</v>
      </c>
      <c r="D14">
        <v>2022</v>
      </c>
      <c r="E14" t="s">
        <v>74</v>
      </c>
      <c r="F14" t="s">
        <v>216</v>
      </c>
      <c r="G14" t="s">
        <v>90</v>
      </c>
      <c r="I14" s="15">
        <v>34762</v>
      </c>
      <c r="J14" t="s">
        <v>8</v>
      </c>
    </row>
    <row r="15" spans="1:11" x14ac:dyDescent="0.35">
      <c r="A15" t="s">
        <v>427</v>
      </c>
      <c r="B15" t="s">
        <v>65</v>
      </c>
      <c r="C15" t="s">
        <v>428</v>
      </c>
      <c r="D15">
        <v>2022</v>
      </c>
      <c r="E15" t="s">
        <v>74</v>
      </c>
      <c r="F15" t="s">
        <v>429</v>
      </c>
      <c r="G15" t="s">
        <v>391</v>
      </c>
      <c r="I15" s="15">
        <v>25300</v>
      </c>
      <c r="J15" t="s">
        <v>17</v>
      </c>
    </row>
    <row r="16" spans="1:11" x14ac:dyDescent="0.35">
      <c r="A16" t="s">
        <v>410</v>
      </c>
      <c r="B16" t="s">
        <v>63</v>
      </c>
      <c r="C16" t="s">
        <v>411</v>
      </c>
      <c r="D16">
        <v>2022</v>
      </c>
      <c r="E16" t="s">
        <v>74</v>
      </c>
      <c r="F16" t="s">
        <v>412</v>
      </c>
      <c r="G16" t="s">
        <v>68</v>
      </c>
      <c r="I16" s="15">
        <v>34342</v>
      </c>
      <c r="J16" t="s">
        <v>67</v>
      </c>
    </row>
    <row r="17" spans="1:11" x14ac:dyDescent="0.35">
      <c r="A17" t="s">
        <v>361</v>
      </c>
      <c r="B17" t="s">
        <v>65</v>
      </c>
      <c r="C17" t="s">
        <v>362</v>
      </c>
      <c r="D17">
        <v>2022</v>
      </c>
      <c r="E17" t="s">
        <v>74</v>
      </c>
      <c r="F17" t="s">
        <v>183</v>
      </c>
      <c r="G17" t="s">
        <v>135</v>
      </c>
      <c r="I17" s="15">
        <v>28062</v>
      </c>
      <c r="J17" t="s">
        <v>15</v>
      </c>
    </row>
    <row r="18" spans="1:11" ht="15" x14ac:dyDescent="0.25">
      <c r="A18" t="s">
        <v>293</v>
      </c>
      <c r="B18" t="s">
        <v>65</v>
      </c>
      <c r="C18" t="s">
        <v>401</v>
      </c>
      <c r="D18">
        <v>2022</v>
      </c>
      <c r="E18" t="s">
        <v>74</v>
      </c>
      <c r="F18" t="s">
        <v>294</v>
      </c>
      <c r="G18" t="s">
        <v>87</v>
      </c>
      <c r="I18" s="15">
        <v>27575</v>
      </c>
      <c r="J18" t="s">
        <v>102</v>
      </c>
    </row>
    <row r="19" spans="1:11" ht="15" x14ac:dyDescent="0.25">
      <c r="A19" t="s">
        <v>392</v>
      </c>
      <c r="B19" t="s">
        <v>65</v>
      </c>
      <c r="C19" t="s">
        <v>393</v>
      </c>
      <c r="D19">
        <v>2022</v>
      </c>
      <c r="E19" t="s">
        <v>74</v>
      </c>
      <c r="F19" t="s">
        <v>394</v>
      </c>
      <c r="G19" t="s">
        <v>91</v>
      </c>
      <c r="I19" s="15">
        <v>30057</v>
      </c>
      <c r="J19" t="s">
        <v>9</v>
      </c>
    </row>
    <row r="20" spans="1:11" x14ac:dyDescent="0.35">
      <c r="A20" t="s">
        <v>186</v>
      </c>
      <c r="B20" t="s">
        <v>63</v>
      </c>
      <c r="C20" t="s">
        <v>187</v>
      </c>
      <c r="D20">
        <v>2022</v>
      </c>
      <c r="E20" t="s">
        <v>74</v>
      </c>
      <c r="F20" t="s">
        <v>188</v>
      </c>
      <c r="G20" t="s">
        <v>64</v>
      </c>
      <c r="I20" s="15">
        <v>23928</v>
      </c>
      <c r="J20" t="s">
        <v>140</v>
      </c>
    </row>
    <row r="21" spans="1:11" x14ac:dyDescent="0.35">
      <c r="A21" t="s">
        <v>420</v>
      </c>
      <c r="B21" t="s">
        <v>65</v>
      </c>
      <c r="C21" t="s">
        <v>421</v>
      </c>
      <c r="D21">
        <v>2022</v>
      </c>
      <c r="E21" t="s">
        <v>74</v>
      </c>
      <c r="F21" t="s">
        <v>422</v>
      </c>
      <c r="G21" t="s">
        <v>81</v>
      </c>
      <c r="I21" s="15">
        <v>20583</v>
      </c>
      <c r="J21" t="s">
        <v>140</v>
      </c>
    </row>
    <row r="22" spans="1:11" x14ac:dyDescent="0.35">
      <c r="A22" t="s">
        <v>224</v>
      </c>
      <c r="B22" t="s">
        <v>63</v>
      </c>
      <c r="C22" t="s">
        <v>225</v>
      </c>
      <c r="D22">
        <v>2022</v>
      </c>
      <c r="E22" t="s">
        <v>74</v>
      </c>
      <c r="F22" t="s">
        <v>226</v>
      </c>
      <c r="G22" t="s">
        <v>64</v>
      </c>
      <c r="I22" s="15">
        <v>19754</v>
      </c>
      <c r="J22" t="s">
        <v>3</v>
      </c>
    </row>
    <row r="23" spans="1:11" x14ac:dyDescent="0.35">
      <c r="A23" t="s">
        <v>430</v>
      </c>
      <c r="B23" t="s">
        <v>63</v>
      </c>
      <c r="C23" t="s">
        <v>431</v>
      </c>
      <c r="D23">
        <v>2022</v>
      </c>
      <c r="E23" t="s">
        <v>74</v>
      </c>
      <c r="F23" t="s">
        <v>432</v>
      </c>
      <c r="G23" t="s">
        <v>68</v>
      </c>
      <c r="I23" s="15">
        <v>35490</v>
      </c>
      <c r="J23" t="s">
        <v>6</v>
      </c>
      <c r="K23" t="s">
        <v>433</v>
      </c>
    </row>
    <row r="24" spans="1:11" x14ac:dyDescent="0.35">
      <c r="A24" t="s">
        <v>148</v>
      </c>
      <c r="B24" t="s">
        <v>65</v>
      </c>
      <c r="C24" t="s">
        <v>149</v>
      </c>
      <c r="D24">
        <v>2022</v>
      </c>
      <c r="E24" t="s">
        <v>74</v>
      </c>
      <c r="F24" t="s">
        <v>150</v>
      </c>
      <c r="G24" t="s">
        <v>151</v>
      </c>
      <c r="I24" s="15">
        <v>28878</v>
      </c>
      <c r="J24" t="s">
        <v>140</v>
      </c>
    </row>
    <row r="25" spans="1:11" x14ac:dyDescent="0.35">
      <c r="A25" t="s">
        <v>377</v>
      </c>
      <c r="B25" t="s">
        <v>65</v>
      </c>
      <c r="C25" t="s">
        <v>378</v>
      </c>
      <c r="D25">
        <v>2022</v>
      </c>
      <c r="E25" t="s">
        <v>74</v>
      </c>
      <c r="F25" t="s">
        <v>379</v>
      </c>
      <c r="G25" t="s">
        <v>87</v>
      </c>
      <c r="I25" s="15">
        <v>21670</v>
      </c>
      <c r="J25" t="s">
        <v>140</v>
      </c>
    </row>
    <row r="26" spans="1:11" ht="15" x14ac:dyDescent="0.25">
      <c r="A26" t="s">
        <v>380</v>
      </c>
      <c r="B26" t="s">
        <v>65</v>
      </c>
      <c r="C26" t="s">
        <v>381</v>
      </c>
      <c r="D26">
        <v>2022</v>
      </c>
      <c r="E26" t="s">
        <v>74</v>
      </c>
      <c r="F26" t="s">
        <v>382</v>
      </c>
      <c r="G26" t="s">
        <v>383</v>
      </c>
      <c r="I26" s="15">
        <v>36224</v>
      </c>
      <c r="J26" t="s">
        <v>102</v>
      </c>
    </row>
    <row r="27" spans="1:11" x14ac:dyDescent="0.35">
      <c r="A27" t="s">
        <v>143</v>
      </c>
      <c r="B27" t="s">
        <v>65</v>
      </c>
      <c r="C27" t="s">
        <v>144</v>
      </c>
      <c r="D27">
        <v>2022</v>
      </c>
      <c r="E27" t="s">
        <v>74</v>
      </c>
      <c r="F27" t="s">
        <v>145</v>
      </c>
      <c r="G27" t="s">
        <v>72</v>
      </c>
      <c r="I27" s="15">
        <v>26453</v>
      </c>
      <c r="J27" t="s">
        <v>17</v>
      </c>
    </row>
    <row r="28" spans="1:11" x14ac:dyDescent="0.35">
      <c r="A28" t="s">
        <v>27</v>
      </c>
      <c r="B28" t="s">
        <v>65</v>
      </c>
      <c r="C28" t="s">
        <v>141</v>
      </c>
      <c r="D28">
        <v>2022</v>
      </c>
      <c r="E28" t="s">
        <v>74</v>
      </c>
      <c r="F28" t="s">
        <v>142</v>
      </c>
      <c r="G28" t="s">
        <v>97</v>
      </c>
      <c r="I28" s="15">
        <v>35496</v>
      </c>
      <c r="J28" t="s">
        <v>13</v>
      </c>
    </row>
    <row r="29" spans="1:11" x14ac:dyDescent="0.35">
      <c r="A29" t="s">
        <v>212</v>
      </c>
      <c r="B29" t="s">
        <v>65</v>
      </c>
      <c r="C29" t="s">
        <v>213</v>
      </c>
      <c r="D29">
        <v>2022</v>
      </c>
      <c r="E29" t="s">
        <v>74</v>
      </c>
      <c r="F29" t="s">
        <v>211</v>
      </c>
      <c r="G29" t="s">
        <v>75</v>
      </c>
      <c r="I29" s="15">
        <v>35827</v>
      </c>
      <c r="J29" t="s">
        <v>103</v>
      </c>
    </row>
    <row r="30" spans="1:11" x14ac:dyDescent="0.35">
      <c r="A30" t="s">
        <v>221</v>
      </c>
      <c r="B30" t="s">
        <v>63</v>
      </c>
      <c r="C30" t="s">
        <v>222</v>
      </c>
      <c r="D30">
        <v>2022</v>
      </c>
      <c r="E30" t="s">
        <v>74</v>
      </c>
      <c r="F30" t="s">
        <v>223</v>
      </c>
      <c r="G30" t="s">
        <v>84</v>
      </c>
      <c r="I30" s="15">
        <v>21494</v>
      </c>
      <c r="J30" t="s">
        <v>15</v>
      </c>
    </row>
    <row r="31" spans="1:11" x14ac:dyDescent="0.35">
      <c r="A31" t="s">
        <v>405</v>
      </c>
      <c r="B31" t="s">
        <v>63</v>
      </c>
      <c r="C31" t="s">
        <v>406</v>
      </c>
      <c r="D31">
        <v>2022</v>
      </c>
      <c r="E31" t="s">
        <v>74</v>
      </c>
      <c r="F31" t="s">
        <v>407</v>
      </c>
      <c r="G31" t="s">
        <v>76</v>
      </c>
      <c r="I31" s="15">
        <v>20493</v>
      </c>
      <c r="J31" t="s">
        <v>3</v>
      </c>
    </row>
    <row r="32" spans="1:11" ht="15" x14ac:dyDescent="0.25">
      <c r="A32" t="s">
        <v>408</v>
      </c>
      <c r="B32" t="s">
        <v>63</v>
      </c>
      <c r="C32" t="s">
        <v>409</v>
      </c>
      <c r="D32">
        <v>2022</v>
      </c>
      <c r="E32" t="s">
        <v>74</v>
      </c>
      <c r="F32" t="s">
        <v>295</v>
      </c>
      <c r="G32" t="s">
        <v>94</v>
      </c>
      <c r="I32" s="15">
        <v>34602</v>
      </c>
      <c r="J32" t="s">
        <v>67</v>
      </c>
    </row>
    <row r="33" spans="1:11" x14ac:dyDescent="0.35">
      <c r="A33" t="s">
        <v>217</v>
      </c>
      <c r="B33" t="s">
        <v>65</v>
      </c>
      <c r="C33" t="s">
        <v>218</v>
      </c>
      <c r="D33">
        <v>2022</v>
      </c>
      <c r="E33" t="s">
        <v>74</v>
      </c>
      <c r="F33" t="s">
        <v>125</v>
      </c>
      <c r="G33" t="s">
        <v>152</v>
      </c>
      <c r="I33" s="15">
        <v>36252</v>
      </c>
      <c r="J33" t="s">
        <v>92</v>
      </c>
    </row>
    <row r="34" spans="1:11" x14ac:dyDescent="0.35">
      <c r="A34" t="s">
        <v>219</v>
      </c>
      <c r="B34" t="s">
        <v>65</v>
      </c>
      <c r="C34" t="s">
        <v>220</v>
      </c>
      <c r="D34">
        <v>2022</v>
      </c>
      <c r="E34" t="s">
        <v>74</v>
      </c>
      <c r="F34" t="s">
        <v>125</v>
      </c>
      <c r="G34" t="s">
        <v>77</v>
      </c>
      <c r="I34" s="15">
        <v>35883</v>
      </c>
      <c r="J34" t="s">
        <v>92</v>
      </c>
    </row>
    <row r="35" spans="1:11" x14ac:dyDescent="0.35">
      <c r="A35" t="s">
        <v>296</v>
      </c>
      <c r="B35" t="s">
        <v>65</v>
      </c>
      <c r="C35" t="s">
        <v>297</v>
      </c>
      <c r="D35">
        <v>2022</v>
      </c>
      <c r="E35" t="s">
        <v>74</v>
      </c>
      <c r="F35" t="s">
        <v>298</v>
      </c>
      <c r="G35" t="s">
        <v>299</v>
      </c>
      <c r="I35" s="15">
        <v>19649</v>
      </c>
      <c r="J35" t="s">
        <v>15</v>
      </c>
    </row>
    <row r="36" spans="1:11" x14ac:dyDescent="0.35">
      <c r="A36" t="s">
        <v>184</v>
      </c>
      <c r="B36" t="s">
        <v>65</v>
      </c>
      <c r="C36" t="s">
        <v>185</v>
      </c>
      <c r="D36">
        <v>2022</v>
      </c>
      <c r="E36" t="s">
        <v>74</v>
      </c>
      <c r="F36" t="s">
        <v>71</v>
      </c>
      <c r="G36" t="s">
        <v>134</v>
      </c>
      <c r="I36" s="15">
        <v>25335</v>
      </c>
      <c r="J36" t="s">
        <v>140</v>
      </c>
    </row>
    <row r="37" spans="1:11" x14ac:dyDescent="0.35">
      <c r="A37" t="s">
        <v>126</v>
      </c>
      <c r="B37" t="s">
        <v>65</v>
      </c>
      <c r="C37" t="s">
        <v>127</v>
      </c>
      <c r="D37">
        <v>2022</v>
      </c>
      <c r="E37" t="s">
        <v>74</v>
      </c>
      <c r="F37" t="s">
        <v>128</v>
      </c>
      <c r="G37" t="s">
        <v>129</v>
      </c>
      <c r="I37" s="15">
        <v>21384</v>
      </c>
      <c r="J37" t="s">
        <v>25</v>
      </c>
    </row>
    <row r="38" spans="1:11" ht="15" x14ac:dyDescent="0.25">
      <c r="A38" t="s">
        <v>96</v>
      </c>
      <c r="B38" t="s">
        <v>65</v>
      </c>
      <c r="C38" t="s">
        <v>209</v>
      </c>
      <c r="D38">
        <v>2022</v>
      </c>
      <c r="E38" t="s">
        <v>74</v>
      </c>
      <c r="F38" t="s">
        <v>208</v>
      </c>
      <c r="G38" t="s">
        <v>210</v>
      </c>
      <c r="I38" s="15">
        <v>26335</v>
      </c>
      <c r="J38" t="s">
        <v>5</v>
      </c>
    </row>
    <row r="39" spans="1:11" x14ac:dyDescent="0.35">
      <c r="A39" t="s">
        <v>169</v>
      </c>
      <c r="B39" t="s">
        <v>65</v>
      </c>
      <c r="C39" t="s">
        <v>170</v>
      </c>
      <c r="D39">
        <v>2022</v>
      </c>
      <c r="E39" t="s">
        <v>74</v>
      </c>
      <c r="F39" t="s">
        <v>171</v>
      </c>
      <c r="G39" t="s">
        <v>130</v>
      </c>
      <c r="I39" s="15">
        <v>36334</v>
      </c>
      <c r="J39" t="s">
        <v>23</v>
      </c>
    </row>
    <row r="40" spans="1:11" x14ac:dyDescent="0.35">
      <c r="A40" t="s">
        <v>172</v>
      </c>
      <c r="B40" t="s">
        <v>63</v>
      </c>
      <c r="C40" t="s">
        <v>173</v>
      </c>
      <c r="D40">
        <v>2022</v>
      </c>
      <c r="E40" t="s">
        <v>74</v>
      </c>
      <c r="F40" t="s">
        <v>161</v>
      </c>
      <c r="G40" t="s">
        <v>73</v>
      </c>
      <c r="I40" s="15">
        <v>34958</v>
      </c>
      <c r="J40" t="s">
        <v>23</v>
      </c>
      <c r="K40" t="s">
        <v>165</v>
      </c>
    </row>
    <row r="41" spans="1:11" x14ac:dyDescent="0.35">
      <c r="A41" t="s">
        <v>159</v>
      </c>
      <c r="B41" t="s">
        <v>63</v>
      </c>
      <c r="C41" t="s">
        <v>160</v>
      </c>
      <c r="D41">
        <v>2022</v>
      </c>
      <c r="E41" t="s">
        <v>74</v>
      </c>
      <c r="F41" t="s">
        <v>161</v>
      </c>
      <c r="G41" t="s">
        <v>80</v>
      </c>
      <c r="I41" s="15">
        <v>32214</v>
      </c>
      <c r="J41" t="s">
        <v>23</v>
      </c>
    </row>
    <row r="42" spans="1:11" x14ac:dyDescent="0.35">
      <c r="A42" t="s">
        <v>189</v>
      </c>
      <c r="B42" t="s">
        <v>65</v>
      </c>
      <c r="C42" t="s">
        <v>190</v>
      </c>
      <c r="D42">
        <v>2022</v>
      </c>
      <c r="E42" t="s">
        <v>74</v>
      </c>
      <c r="F42" t="s">
        <v>174</v>
      </c>
      <c r="G42" t="s">
        <v>191</v>
      </c>
      <c r="I42" s="15">
        <v>20002</v>
      </c>
      <c r="J42" t="s">
        <v>140</v>
      </c>
    </row>
    <row r="43" spans="1:11" ht="15" x14ac:dyDescent="0.25">
      <c r="A43" t="s">
        <v>162</v>
      </c>
      <c r="B43" t="s">
        <v>63</v>
      </c>
      <c r="C43" t="s">
        <v>163</v>
      </c>
      <c r="D43">
        <v>2022</v>
      </c>
      <c r="E43" t="s">
        <v>74</v>
      </c>
      <c r="F43" t="s">
        <v>164</v>
      </c>
      <c r="G43" t="s">
        <v>123</v>
      </c>
      <c r="I43" s="15">
        <v>33988</v>
      </c>
      <c r="J43" t="s">
        <v>67</v>
      </c>
    </row>
    <row r="44" spans="1:11" x14ac:dyDescent="0.35">
      <c r="A44" t="s">
        <v>227</v>
      </c>
      <c r="B44" t="s">
        <v>63</v>
      </c>
      <c r="C44" t="s">
        <v>300</v>
      </c>
      <c r="D44">
        <v>2022</v>
      </c>
      <c r="E44" t="s">
        <v>74</v>
      </c>
      <c r="F44" t="s">
        <v>158</v>
      </c>
      <c r="G44" t="s">
        <v>95</v>
      </c>
      <c r="I44" s="15">
        <v>35008</v>
      </c>
      <c r="J44" t="s">
        <v>24</v>
      </c>
    </row>
    <row r="45" spans="1:11" x14ac:dyDescent="0.35">
      <c r="A45" t="s">
        <v>114</v>
      </c>
      <c r="B45" t="s">
        <v>65</v>
      </c>
      <c r="C45" t="s">
        <v>115</v>
      </c>
      <c r="D45">
        <v>2022</v>
      </c>
      <c r="E45" t="s">
        <v>74</v>
      </c>
      <c r="F45" t="s">
        <v>116</v>
      </c>
      <c r="G45" t="s">
        <v>81</v>
      </c>
      <c r="I45" s="15">
        <v>20469</v>
      </c>
      <c r="J45" t="s">
        <v>9</v>
      </c>
    </row>
    <row r="46" spans="1:11" ht="15" x14ac:dyDescent="0.25">
      <c r="A46" t="s">
        <v>31</v>
      </c>
      <c r="B46" t="s">
        <v>65</v>
      </c>
      <c r="C46" t="s">
        <v>302</v>
      </c>
      <c r="D46">
        <v>2022</v>
      </c>
      <c r="E46" t="s">
        <v>74</v>
      </c>
      <c r="F46" t="s">
        <v>179</v>
      </c>
      <c r="G46" t="s">
        <v>87</v>
      </c>
      <c r="I46" s="15">
        <v>34542</v>
      </c>
      <c r="J46" t="s">
        <v>8</v>
      </c>
      <c r="K46" t="s">
        <v>86</v>
      </c>
    </row>
    <row r="47" spans="1:11" ht="15" x14ac:dyDescent="0.25">
      <c r="A47" t="s">
        <v>384</v>
      </c>
      <c r="B47" t="s">
        <v>63</v>
      </c>
      <c r="C47" t="s">
        <v>385</v>
      </c>
      <c r="D47">
        <v>2022</v>
      </c>
      <c r="E47" t="s">
        <v>74</v>
      </c>
      <c r="F47" t="s">
        <v>386</v>
      </c>
      <c r="G47" t="s">
        <v>387</v>
      </c>
      <c r="I47" s="15">
        <v>34155</v>
      </c>
      <c r="J47" t="s">
        <v>102</v>
      </c>
    </row>
    <row r="48" spans="1:11" ht="15" x14ac:dyDescent="0.25">
      <c r="A48" t="s">
        <v>388</v>
      </c>
      <c r="B48" t="s">
        <v>65</v>
      </c>
      <c r="C48" t="s">
        <v>389</v>
      </c>
      <c r="D48">
        <v>2022</v>
      </c>
      <c r="E48" t="s">
        <v>74</v>
      </c>
      <c r="F48" t="s">
        <v>390</v>
      </c>
      <c r="G48" t="s">
        <v>391</v>
      </c>
      <c r="I48" s="15">
        <v>27320</v>
      </c>
      <c r="J48" t="s">
        <v>9</v>
      </c>
    </row>
    <row r="49" spans="1:11" x14ac:dyDescent="0.35">
      <c r="A49" t="s">
        <v>175</v>
      </c>
      <c r="B49" t="s">
        <v>65</v>
      </c>
      <c r="C49" t="s">
        <v>176</v>
      </c>
      <c r="D49">
        <v>2022</v>
      </c>
      <c r="E49" t="s">
        <v>74</v>
      </c>
      <c r="F49" t="s">
        <v>177</v>
      </c>
      <c r="G49" t="s">
        <v>107</v>
      </c>
      <c r="I49" s="15">
        <v>35360</v>
      </c>
      <c r="J49" t="s">
        <v>23</v>
      </c>
      <c r="K49" t="s">
        <v>165</v>
      </c>
    </row>
    <row r="50" spans="1:11" x14ac:dyDescent="0.35">
      <c r="A50" t="s">
        <v>32</v>
      </c>
      <c r="B50" t="s">
        <v>65</v>
      </c>
      <c r="C50" t="s">
        <v>119</v>
      </c>
      <c r="D50">
        <v>2022</v>
      </c>
      <c r="E50" t="s">
        <v>74</v>
      </c>
      <c r="F50" t="s">
        <v>120</v>
      </c>
      <c r="G50" t="s">
        <v>121</v>
      </c>
      <c r="I50" s="15">
        <v>36136</v>
      </c>
      <c r="J50" t="s">
        <v>8</v>
      </c>
      <c r="K50" t="s">
        <v>86</v>
      </c>
    </row>
    <row r="51" spans="1:11" ht="15" x14ac:dyDescent="0.25">
      <c r="A51" t="s">
        <v>434</v>
      </c>
      <c r="B51" t="s">
        <v>63</v>
      </c>
      <c r="C51" t="s">
        <v>435</v>
      </c>
      <c r="D51">
        <v>2022</v>
      </c>
      <c r="E51" t="s">
        <v>74</v>
      </c>
      <c r="F51" t="s">
        <v>436</v>
      </c>
      <c r="G51" t="s">
        <v>64</v>
      </c>
      <c r="I51" s="15">
        <v>34602</v>
      </c>
      <c r="J51" t="s">
        <v>67</v>
      </c>
    </row>
    <row r="52" spans="1:11" ht="15" x14ac:dyDescent="0.25">
      <c r="A52" t="s">
        <v>363</v>
      </c>
      <c r="B52" t="s">
        <v>65</v>
      </c>
      <c r="C52" t="s">
        <v>364</v>
      </c>
      <c r="D52">
        <v>2022</v>
      </c>
      <c r="E52" t="s">
        <v>74</v>
      </c>
      <c r="F52" t="s">
        <v>365</v>
      </c>
      <c r="G52" t="s">
        <v>366</v>
      </c>
      <c r="I52" s="15">
        <v>18398</v>
      </c>
      <c r="J52" t="s">
        <v>157</v>
      </c>
    </row>
    <row r="53" spans="1:11" x14ac:dyDescent="0.35">
      <c r="A53" t="s">
        <v>30</v>
      </c>
      <c r="B53" t="s">
        <v>65</v>
      </c>
      <c r="C53" t="s">
        <v>395</v>
      </c>
      <c r="D53">
        <v>2022</v>
      </c>
      <c r="E53" t="s">
        <v>74</v>
      </c>
      <c r="F53" t="s">
        <v>147</v>
      </c>
      <c r="G53" t="s">
        <v>85</v>
      </c>
      <c r="I53" s="15">
        <v>35503</v>
      </c>
      <c r="J53" t="s">
        <v>88</v>
      </c>
    </row>
    <row r="54" spans="1:11" x14ac:dyDescent="0.35">
      <c r="A54" t="s">
        <v>303</v>
      </c>
      <c r="B54" t="s">
        <v>65</v>
      </c>
      <c r="C54" t="s">
        <v>304</v>
      </c>
      <c r="D54">
        <v>2022</v>
      </c>
      <c r="E54" t="s">
        <v>74</v>
      </c>
      <c r="F54" t="s">
        <v>305</v>
      </c>
      <c r="G54" t="s">
        <v>70</v>
      </c>
      <c r="I54" s="15">
        <v>35128</v>
      </c>
      <c r="J54" t="s">
        <v>88</v>
      </c>
    </row>
    <row r="55" spans="1:11" x14ac:dyDescent="0.35">
      <c r="A55" t="s">
        <v>195</v>
      </c>
      <c r="B55" t="s">
        <v>65</v>
      </c>
      <c r="C55" t="s">
        <v>196</v>
      </c>
      <c r="D55">
        <v>2022</v>
      </c>
      <c r="E55" t="s">
        <v>74</v>
      </c>
      <c r="F55" t="s">
        <v>197</v>
      </c>
      <c r="G55" t="s">
        <v>129</v>
      </c>
      <c r="I55" s="15">
        <v>20855</v>
      </c>
      <c r="J55" t="s">
        <v>140</v>
      </c>
    </row>
    <row r="56" spans="1:11" x14ac:dyDescent="0.35">
      <c r="A56" t="s">
        <v>203</v>
      </c>
      <c r="B56" t="s">
        <v>63</v>
      </c>
      <c r="C56" t="s">
        <v>204</v>
      </c>
      <c r="D56">
        <v>2022</v>
      </c>
      <c r="E56" t="s">
        <v>74</v>
      </c>
      <c r="F56" t="s">
        <v>205</v>
      </c>
      <c r="G56" t="s">
        <v>122</v>
      </c>
      <c r="I56" s="15">
        <v>22375</v>
      </c>
      <c r="J56" t="s">
        <v>140</v>
      </c>
    </row>
    <row r="57" spans="1:11" x14ac:dyDescent="0.35">
      <c r="A57" t="s">
        <v>307</v>
      </c>
      <c r="B57" t="s">
        <v>65</v>
      </c>
      <c r="C57" t="s">
        <v>308</v>
      </c>
      <c r="D57">
        <v>2022</v>
      </c>
      <c r="E57" t="s">
        <v>74</v>
      </c>
      <c r="F57" t="s">
        <v>306</v>
      </c>
      <c r="G57" t="s">
        <v>104</v>
      </c>
      <c r="I57" s="15">
        <v>31489</v>
      </c>
      <c r="J57" t="s">
        <v>99</v>
      </c>
    </row>
    <row r="58" spans="1:11" x14ac:dyDescent="0.35">
      <c r="A58" t="s">
        <v>110</v>
      </c>
      <c r="B58" t="s">
        <v>65</v>
      </c>
      <c r="C58" t="s">
        <v>111</v>
      </c>
      <c r="D58">
        <v>2022</v>
      </c>
      <c r="E58" t="s">
        <v>74</v>
      </c>
      <c r="F58" t="s">
        <v>112</v>
      </c>
      <c r="G58" t="s">
        <v>113</v>
      </c>
      <c r="I58" s="15">
        <v>27188</v>
      </c>
      <c r="J58" t="s">
        <v>9</v>
      </c>
    </row>
    <row r="59" spans="1:11" x14ac:dyDescent="0.35">
      <c r="A59" t="s">
        <v>309</v>
      </c>
      <c r="B59" t="s">
        <v>65</v>
      </c>
      <c r="C59" t="s">
        <v>310</v>
      </c>
      <c r="D59">
        <v>2022</v>
      </c>
      <c r="E59" t="s">
        <v>74</v>
      </c>
      <c r="F59" t="s">
        <v>311</v>
      </c>
      <c r="G59" t="s">
        <v>301</v>
      </c>
      <c r="I59" s="15">
        <v>30308</v>
      </c>
      <c r="J59" t="s">
        <v>157</v>
      </c>
    </row>
    <row r="60" spans="1:11" x14ac:dyDescent="0.35">
      <c r="A60" t="s">
        <v>201</v>
      </c>
      <c r="B60" t="s">
        <v>63</v>
      </c>
      <c r="C60" t="s">
        <v>202</v>
      </c>
      <c r="D60">
        <v>2022</v>
      </c>
      <c r="E60" t="s">
        <v>74</v>
      </c>
      <c r="F60" t="s">
        <v>117</v>
      </c>
      <c r="G60" t="s">
        <v>64</v>
      </c>
      <c r="I60" s="15">
        <v>22044</v>
      </c>
      <c r="J60" t="s">
        <v>140</v>
      </c>
    </row>
    <row r="61" spans="1:11" x14ac:dyDescent="0.35">
      <c r="A61" t="s">
        <v>281</v>
      </c>
      <c r="B61" t="s">
        <v>63</v>
      </c>
      <c r="C61" t="s">
        <v>279</v>
      </c>
      <c r="D61">
        <v>2022</v>
      </c>
      <c r="E61" t="s">
        <v>74</v>
      </c>
      <c r="F61" t="s">
        <v>154</v>
      </c>
      <c r="G61" t="s">
        <v>280</v>
      </c>
      <c r="I61" s="15">
        <v>28346</v>
      </c>
      <c r="J61" t="s">
        <v>17</v>
      </c>
    </row>
    <row r="62" spans="1:11" x14ac:dyDescent="0.35">
      <c r="A62" t="s">
        <v>367</v>
      </c>
      <c r="B62" t="s">
        <v>65</v>
      </c>
      <c r="C62" t="s">
        <v>368</v>
      </c>
      <c r="D62">
        <v>2022</v>
      </c>
      <c r="E62" t="s">
        <v>74</v>
      </c>
      <c r="F62" t="s">
        <v>312</v>
      </c>
      <c r="G62" t="s">
        <v>369</v>
      </c>
      <c r="I62" s="15">
        <v>19677</v>
      </c>
      <c r="J62" t="s">
        <v>157</v>
      </c>
    </row>
    <row r="63" spans="1:11" x14ac:dyDescent="0.35">
      <c r="A63" t="s">
        <v>402</v>
      </c>
      <c r="B63" t="s">
        <v>65</v>
      </c>
      <c r="C63" t="s">
        <v>403</v>
      </c>
      <c r="D63">
        <v>2022</v>
      </c>
      <c r="E63" t="s">
        <v>74</v>
      </c>
      <c r="F63" t="s">
        <v>404</v>
      </c>
      <c r="G63" t="s">
        <v>93</v>
      </c>
      <c r="I63" s="15">
        <v>26636</v>
      </c>
      <c r="J63" t="s">
        <v>25</v>
      </c>
    </row>
    <row r="64" spans="1:11" x14ac:dyDescent="0.35">
      <c r="A64" t="s">
        <v>370</v>
      </c>
      <c r="B64" t="s">
        <v>65</v>
      </c>
      <c r="C64" t="s">
        <v>371</v>
      </c>
      <c r="D64">
        <v>2022</v>
      </c>
      <c r="E64" t="s">
        <v>74</v>
      </c>
      <c r="F64" t="s">
        <v>372</v>
      </c>
      <c r="G64" t="s">
        <v>87</v>
      </c>
      <c r="I64" s="15">
        <v>26783</v>
      </c>
      <c r="J64" t="s">
        <v>140</v>
      </c>
    </row>
    <row r="65" spans="1:11" x14ac:dyDescent="0.35">
      <c r="A65" t="s">
        <v>423</v>
      </c>
      <c r="B65" t="s">
        <v>65</v>
      </c>
      <c r="C65" t="s">
        <v>424</v>
      </c>
      <c r="D65">
        <v>2022</v>
      </c>
      <c r="E65" t="s">
        <v>74</v>
      </c>
      <c r="F65" t="s">
        <v>425</v>
      </c>
      <c r="G65" t="s">
        <v>426</v>
      </c>
      <c r="I65" s="15">
        <v>27216</v>
      </c>
      <c r="J65" t="s">
        <v>25</v>
      </c>
    </row>
    <row r="66" spans="1:11" x14ac:dyDescent="0.35">
      <c r="A66" t="s">
        <v>28</v>
      </c>
      <c r="B66" t="s">
        <v>65</v>
      </c>
      <c r="C66" t="s">
        <v>105</v>
      </c>
      <c r="D66">
        <v>2022</v>
      </c>
      <c r="E66" t="s">
        <v>74</v>
      </c>
      <c r="F66" t="s">
        <v>106</v>
      </c>
      <c r="G66" t="s">
        <v>101</v>
      </c>
      <c r="I66" s="15">
        <v>36129</v>
      </c>
      <c r="J66" t="s">
        <v>24</v>
      </c>
    </row>
    <row r="67" spans="1:11" x14ac:dyDescent="0.35">
      <c r="A67" t="s">
        <v>417</v>
      </c>
      <c r="B67" t="s">
        <v>63</v>
      </c>
      <c r="C67" t="s">
        <v>418</v>
      </c>
      <c r="D67">
        <v>2022</v>
      </c>
      <c r="E67" t="s">
        <v>74</v>
      </c>
      <c r="F67" t="s">
        <v>108</v>
      </c>
      <c r="G67" t="s">
        <v>90</v>
      </c>
      <c r="I67" s="15">
        <v>29232</v>
      </c>
      <c r="J67" t="s">
        <v>99</v>
      </c>
      <c r="K67" t="s">
        <v>419</v>
      </c>
    </row>
    <row r="68" spans="1:11" x14ac:dyDescent="0.35">
      <c r="A68" t="s">
        <v>398</v>
      </c>
      <c r="B68" t="s">
        <v>65</v>
      </c>
      <c r="C68" t="s">
        <v>399</v>
      </c>
      <c r="D68">
        <v>2022</v>
      </c>
      <c r="E68" t="s">
        <v>74</v>
      </c>
      <c r="F68" t="s">
        <v>400</v>
      </c>
      <c r="G68" t="s">
        <v>83</v>
      </c>
      <c r="I68" s="15">
        <v>29775</v>
      </c>
      <c r="J68" t="s">
        <v>78</v>
      </c>
    </row>
    <row r="69" spans="1:11" x14ac:dyDescent="0.35">
      <c r="A69" t="s">
        <v>313</v>
      </c>
      <c r="B69" t="s">
        <v>63</v>
      </c>
      <c r="C69" t="s">
        <v>314</v>
      </c>
      <c r="D69">
        <v>2022</v>
      </c>
      <c r="E69" t="s">
        <v>74</v>
      </c>
      <c r="F69" t="s">
        <v>100</v>
      </c>
      <c r="G69" t="s">
        <v>79</v>
      </c>
      <c r="I69" s="15">
        <v>31137</v>
      </c>
      <c r="J69" t="s">
        <v>99</v>
      </c>
    </row>
    <row r="70" spans="1:11" x14ac:dyDescent="0.35">
      <c r="A70" t="s">
        <v>10</v>
      </c>
      <c r="B70" t="s">
        <v>63</v>
      </c>
      <c r="C70" t="s">
        <v>397</v>
      </c>
      <c r="D70">
        <v>2022</v>
      </c>
      <c r="E70" t="s">
        <v>74</v>
      </c>
      <c r="F70" t="s">
        <v>136</v>
      </c>
      <c r="G70" t="s">
        <v>153</v>
      </c>
      <c r="I70" s="15">
        <v>35377</v>
      </c>
      <c r="J70" t="s">
        <v>9</v>
      </c>
    </row>
    <row r="71" spans="1:11" x14ac:dyDescent="0.35">
      <c r="A71" t="s">
        <v>22</v>
      </c>
      <c r="B71" t="s">
        <v>65</v>
      </c>
      <c r="C71" t="s">
        <v>156</v>
      </c>
      <c r="D71">
        <v>2022</v>
      </c>
      <c r="E71" t="s">
        <v>74</v>
      </c>
      <c r="F71" t="s">
        <v>136</v>
      </c>
      <c r="G71" t="s">
        <v>82</v>
      </c>
      <c r="I71" s="15">
        <v>32936</v>
      </c>
      <c r="J71" t="s">
        <v>13</v>
      </c>
    </row>
    <row r="72" spans="1:11" x14ac:dyDescent="0.35">
      <c r="A72" t="s">
        <v>315</v>
      </c>
      <c r="B72" t="s">
        <v>65</v>
      </c>
      <c r="C72" t="s">
        <v>316</v>
      </c>
      <c r="D72">
        <v>2022</v>
      </c>
      <c r="E72" t="s">
        <v>74</v>
      </c>
      <c r="F72" t="s">
        <v>317</v>
      </c>
      <c r="G72" t="s">
        <v>72</v>
      </c>
      <c r="I72" s="15">
        <v>27557</v>
      </c>
      <c r="J72" t="s">
        <v>5</v>
      </c>
    </row>
    <row r="73" spans="1:11" x14ac:dyDescent="0.35">
      <c r="A73" t="s">
        <v>131</v>
      </c>
      <c r="B73" t="s">
        <v>65</v>
      </c>
      <c r="C73" t="s">
        <v>132</v>
      </c>
      <c r="D73">
        <v>2022</v>
      </c>
      <c r="E73" t="s">
        <v>74</v>
      </c>
      <c r="F73" t="s">
        <v>133</v>
      </c>
      <c r="G73" t="s">
        <v>109</v>
      </c>
      <c r="I73" s="15">
        <v>27954</v>
      </c>
      <c r="J73" t="s">
        <v>25</v>
      </c>
    </row>
    <row r="74" spans="1:11" x14ac:dyDescent="0.35">
      <c r="A74" t="s">
        <v>11</v>
      </c>
      <c r="B74" t="s">
        <v>63</v>
      </c>
      <c r="C74" t="s">
        <v>206</v>
      </c>
      <c r="D74">
        <v>2022</v>
      </c>
      <c r="E74" t="s">
        <v>74</v>
      </c>
      <c r="F74" t="s">
        <v>207</v>
      </c>
      <c r="G74" t="s">
        <v>69</v>
      </c>
      <c r="I74" s="15">
        <v>35645</v>
      </c>
      <c r="J74" t="s">
        <v>9</v>
      </c>
      <c r="K74" t="s">
        <v>86</v>
      </c>
    </row>
    <row r="75" spans="1:11" x14ac:dyDescent="0.35">
      <c r="I75" s="15"/>
    </row>
    <row r="76" spans="1:11" x14ac:dyDescent="0.35">
      <c r="I76" s="15"/>
    </row>
    <row r="77" spans="1:11" x14ac:dyDescent="0.35">
      <c r="I77" s="15"/>
    </row>
    <row r="78" spans="1:11" x14ac:dyDescent="0.35">
      <c r="I78" s="15"/>
    </row>
    <row r="79" spans="1:11" x14ac:dyDescent="0.35">
      <c r="I79" s="15"/>
    </row>
    <row r="80" spans="1:11" x14ac:dyDescent="0.35">
      <c r="I80" s="15"/>
    </row>
    <row r="81" spans="9:9" x14ac:dyDescent="0.35">
      <c r="I81" s="15"/>
    </row>
    <row r="82" spans="9:9" x14ac:dyDescent="0.35">
      <c r="I82" s="15"/>
    </row>
    <row r="83" spans="9:9" x14ac:dyDescent="0.35">
      <c r="I83" s="15"/>
    </row>
    <row r="84" spans="9:9" x14ac:dyDescent="0.35">
      <c r="I84" s="15"/>
    </row>
    <row r="85" spans="9:9" x14ac:dyDescent="0.35">
      <c r="I85" s="15"/>
    </row>
    <row r="86" spans="9:9" x14ac:dyDescent="0.35">
      <c r="I86" s="15"/>
    </row>
    <row r="87" spans="9:9" x14ac:dyDescent="0.35">
      <c r="I87" s="15"/>
    </row>
    <row r="88" spans="9:9" x14ac:dyDescent="0.35">
      <c r="I88" s="15"/>
    </row>
    <row r="89" spans="9:9" x14ac:dyDescent="0.35">
      <c r="I89" s="15"/>
    </row>
    <row r="90" spans="9:9" x14ac:dyDescent="0.35">
      <c r="I90" s="15"/>
    </row>
    <row r="91" spans="9:9" x14ac:dyDescent="0.35">
      <c r="I91" s="15"/>
    </row>
    <row r="92" spans="9:9" x14ac:dyDescent="0.35">
      <c r="I92" s="15"/>
    </row>
    <row r="93" spans="9:9" x14ac:dyDescent="0.35">
      <c r="I93" s="15"/>
    </row>
    <row r="94" spans="9:9" x14ac:dyDescent="0.35">
      <c r="I94" s="15"/>
    </row>
    <row r="95" spans="9:9" x14ac:dyDescent="0.35">
      <c r="I95" s="15"/>
    </row>
    <row r="96" spans="9:9" x14ac:dyDescent="0.35">
      <c r="I96" s="15"/>
    </row>
    <row r="97" spans="9:9" x14ac:dyDescent="0.35">
      <c r="I97" s="15"/>
    </row>
    <row r="98" spans="9:9" x14ac:dyDescent="0.35">
      <c r="I98" s="15"/>
    </row>
    <row r="99" spans="9:9" x14ac:dyDescent="0.35">
      <c r="I99" s="15"/>
    </row>
    <row r="100" spans="9:9" x14ac:dyDescent="0.35">
      <c r="I100" s="15"/>
    </row>
    <row r="101" spans="9:9" x14ac:dyDescent="0.35">
      <c r="I101" s="15"/>
    </row>
    <row r="102" spans="9:9" x14ac:dyDescent="0.35">
      <c r="I102" s="15"/>
    </row>
    <row r="103" spans="9:9" x14ac:dyDescent="0.35">
      <c r="I103" s="15"/>
    </row>
    <row r="104" spans="9:9" x14ac:dyDescent="0.35">
      <c r="I104" s="15"/>
    </row>
    <row r="105" spans="9:9" x14ac:dyDescent="0.35">
      <c r="I105" s="15"/>
    </row>
    <row r="106" spans="9:9" x14ac:dyDescent="0.35">
      <c r="I106" s="15"/>
    </row>
    <row r="107" spans="9:9" x14ac:dyDescent="0.35">
      <c r="I107" s="15"/>
    </row>
    <row r="108" spans="9:9" x14ac:dyDescent="0.35">
      <c r="I108" s="15"/>
    </row>
    <row r="109" spans="9:9" x14ac:dyDescent="0.35">
      <c r="I109" s="15"/>
    </row>
    <row r="110" spans="9:9" x14ac:dyDescent="0.35">
      <c r="I110" s="15"/>
    </row>
    <row r="111" spans="9:9" x14ac:dyDescent="0.35">
      <c r="I111" s="15"/>
    </row>
    <row r="112" spans="9:9" x14ac:dyDescent="0.35">
      <c r="I112" s="15"/>
    </row>
    <row r="113" spans="9:9" x14ac:dyDescent="0.35">
      <c r="I113" s="15"/>
    </row>
    <row r="114" spans="9:9" x14ac:dyDescent="0.35">
      <c r="I114" s="15"/>
    </row>
    <row r="115" spans="9:9" x14ac:dyDescent="0.35">
      <c r="I115" s="15"/>
    </row>
    <row r="116" spans="9:9" x14ac:dyDescent="0.35">
      <c r="I116" s="15"/>
    </row>
    <row r="117" spans="9:9" x14ac:dyDescent="0.35">
      <c r="I117" s="15"/>
    </row>
    <row r="118" spans="9:9" x14ac:dyDescent="0.35">
      <c r="I118" s="15"/>
    </row>
    <row r="119" spans="9:9" x14ac:dyDescent="0.35">
      <c r="I119" s="15"/>
    </row>
    <row r="120" spans="9:9" x14ac:dyDescent="0.35">
      <c r="I120" s="15"/>
    </row>
    <row r="121" spans="9:9" x14ac:dyDescent="0.35">
      <c r="I121" s="15"/>
    </row>
    <row r="122" spans="9:9" x14ac:dyDescent="0.35">
      <c r="I122" s="15"/>
    </row>
    <row r="123" spans="9:9" x14ac:dyDescent="0.35">
      <c r="I123" s="15"/>
    </row>
    <row r="124" spans="9:9" x14ac:dyDescent="0.35">
      <c r="I124" s="15"/>
    </row>
    <row r="125" spans="9:9" x14ac:dyDescent="0.35">
      <c r="I125" s="15"/>
    </row>
    <row r="126" spans="9:9" x14ac:dyDescent="0.35">
      <c r="I126" s="15"/>
    </row>
    <row r="127" spans="9:9" x14ac:dyDescent="0.35">
      <c r="I127" s="15"/>
    </row>
    <row r="128" spans="9:9" x14ac:dyDescent="0.35">
      <c r="I128" s="15"/>
    </row>
    <row r="129" spans="9:9" x14ac:dyDescent="0.35">
      <c r="I129" s="15"/>
    </row>
    <row r="130" spans="9:9" x14ac:dyDescent="0.35">
      <c r="I130" s="15"/>
    </row>
    <row r="131" spans="9:9" x14ac:dyDescent="0.35">
      <c r="I131" s="15"/>
    </row>
    <row r="132" spans="9:9" x14ac:dyDescent="0.35">
      <c r="I132" s="15"/>
    </row>
    <row r="133" spans="9:9" x14ac:dyDescent="0.35">
      <c r="I133" s="15"/>
    </row>
    <row r="134" spans="9:9" x14ac:dyDescent="0.35">
      <c r="I134" s="15"/>
    </row>
    <row r="135" spans="9:9" x14ac:dyDescent="0.35">
      <c r="I135" s="15"/>
    </row>
    <row r="136" spans="9:9" x14ac:dyDescent="0.35">
      <c r="I136" s="15"/>
    </row>
    <row r="137" spans="9:9" x14ac:dyDescent="0.35">
      <c r="I137" s="15"/>
    </row>
    <row r="138" spans="9:9" x14ac:dyDescent="0.35">
      <c r="I138" s="15"/>
    </row>
    <row r="139" spans="9:9" x14ac:dyDescent="0.35">
      <c r="I139" s="15"/>
    </row>
    <row r="140" spans="9:9" x14ac:dyDescent="0.35">
      <c r="I140" s="15"/>
    </row>
    <row r="141" spans="9:9" x14ac:dyDescent="0.35">
      <c r="I141" s="15"/>
    </row>
    <row r="142" spans="9:9" x14ac:dyDescent="0.35">
      <c r="I142" s="15"/>
    </row>
    <row r="143" spans="9:9" x14ac:dyDescent="0.35">
      <c r="I143" s="15"/>
    </row>
    <row r="144" spans="9:9" x14ac:dyDescent="0.35">
      <c r="I144" s="15"/>
    </row>
    <row r="145" spans="9:9" x14ac:dyDescent="0.35">
      <c r="I145" s="15"/>
    </row>
    <row r="146" spans="9:9" x14ac:dyDescent="0.35">
      <c r="I146" s="15"/>
    </row>
    <row r="147" spans="9:9" x14ac:dyDescent="0.35">
      <c r="I147" s="15"/>
    </row>
    <row r="148" spans="9:9" x14ac:dyDescent="0.35">
      <c r="I148" s="15"/>
    </row>
    <row r="149" spans="9:9" x14ac:dyDescent="0.35">
      <c r="I149" s="15"/>
    </row>
    <row r="150" spans="9:9" x14ac:dyDescent="0.35">
      <c r="I150" s="15"/>
    </row>
    <row r="151" spans="9:9" x14ac:dyDescent="0.35">
      <c r="I151" s="15"/>
    </row>
    <row r="152" spans="9:9" x14ac:dyDescent="0.35">
      <c r="I152" s="15"/>
    </row>
    <row r="153" spans="9:9" x14ac:dyDescent="0.35">
      <c r="I153" s="15"/>
    </row>
    <row r="154" spans="9:9" x14ac:dyDescent="0.35">
      <c r="I154" s="15"/>
    </row>
    <row r="155" spans="9:9" x14ac:dyDescent="0.35">
      <c r="I155" s="15"/>
    </row>
    <row r="156" spans="9:9" x14ac:dyDescent="0.35">
      <c r="I156" s="15"/>
    </row>
    <row r="157" spans="9:9" x14ac:dyDescent="0.35">
      <c r="I157" s="15"/>
    </row>
    <row r="158" spans="9:9" x14ac:dyDescent="0.35">
      <c r="I158" s="15"/>
    </row>
    <row r="159" spans="9:9" x14ac:dyDescent="0.35">
      <c r="I159" s="15"/>
    </row>
    <row r="160" spans="9:9" x14ac:dyDescent="0.35">
      <c r="I160" s="15"/>
    </row>
    <row r="161" spans="9:9" x14ac:dyDescent="0.35">
      <c r="I161" s="15"/>
    </row>
    <row r="162" spans="9:9" x14ac:dyDescent="0.35">
      <c r="I162" s="15"/>
    </row>
    <row r="163" spans="9:9" x14ac:dyDescent="0.35">
      <c r="I163" s="15"/>
    </row>
    <row r="164" spans="9:9" x14ac:dyDescent="0.35">
      <c r="I164" s="15"/>
    </row>
    <row r="165" spans="9:9" x14ac:dyDescent="0.35">
      <c r="I165" s="15"/>
    </row>
    <row r="166" spans="9:9" x14ac:dyDescent="0.35">
      <c r="I166" s="15"/>
    </row>
    <row r="167" spans="9:9" x14ac:dyDescent="0.35">
      <c r="I167" s="15"/>
    </row>
    <row r="168" spans="9:9" x14ac:dyDescent="0.35">
      <c r="I168" s="15"/>
    </row>
    <row r="169" spans="9:9" x14ac:dyDescent="0.35">
      <c r="I169" s="15"/>
    </row>
    <row r="170" spans="9:9" x14ac:dyDescent="0.35">
      <c r="I170" s="15"/>
    </row>
    <row r="171" spans="9:9" x14ac:dyDescent="0.35">
      <c r="I171" s="15"/>
    </row>
    <row r="172" spans="9:9" x14ac:dyDescent="0.35">
      <c r="I172" s="15"/>
    </row>
    <row r="173" spans="9:9" x14ac:dyDescent="0.35">
      <c r="I173" s="15"/>
    </row>
    <row r="174" spans="9:9" x14ac:dyDescent="0.35">
      <c r="I174" s="15"/>
    </row>
    <row r="175" spans="9:9" x14ac:dyDescent="0.35">
      <c r="I175" s="15"/>
    </row>
    <row r="176" spans="9:9" x14ac:dyDescent="0.35">
      <c r="I176" s="15"/>
    </row>
    <row r="177" spans="9:9" x14ac:dyDescent="0.35">
      <c r="I177" s="15"/>
    </row>
    <row r="178" spans="9:9" x14ac:dyDescent="0.35">
      <c r="I178" s="15"/>
    </row>
    <row r="179" spans="9:9" x14ac:dyDescent="0.35">
      <c r="I179" s="15"/>
    </row>
    <row r="180" spans="9:9" x14ac:dyDescent="0.35">
      <c r="I180" s="15"/>
    </row>
    <row r="181" spans="9:9" x14ac:dyDescent="0.35">
      <c r="I181" s="15"/>
    </row>
    <row r="182" spans="9:9" x14ac:dyDescent="0.35">
      <c r="I182" s="15"/>
    </row>
    <row r="183" spans="9:9" x14ac:dyDescent="0.35">
      <c r="I183" s="15"/>
    </row>
    <row r="184" spans="9:9" x14ac:dyDescent="0.35">
      <c r="I184" s="15"/>
    </row>
    <row r="185" spans="9:9" x14ac:dyDescent="0.35">
      <c r="I185" s="15"/>
    </row>
    <row r="186" spans="9:9" x14ac:dyDescent="0.35">
      <c r="I186" s="15"/>
    </row>
    <row r="187" spans="9:9" x14ac:dyDescent="0.35">
      <c r="I187" s="15"/>
    </row>
    <row r="188" spans="9:9" x14ac:dyDescent="0.35">
      <c r="I188" s="15"/>
    </row>
    <row r="189" spans="9:9" x14ac:dyDescent="0.35">
      <c r="I189" s="15"/>
    </row>
    <row r="190" spans="9:9" x14ac:dyDescent="0.35">
      <c r="I190" s="15"/>
    </row>
    <row r="191" spans="9:9" x14ac:dyDescent="0.35">
      <c r="I191" s="15"/>
    </row>
    <row r="192" spans="9:9" x14ac:dyDescent="0.35">
      <c r="I192" s="15"/>
    </row>
    <row r="193" spans="9:9" x14ac:dyDescent="0.35">
      <c r="I193" s="15"/>
    </row>
    <row r="194" spans="9:9" x14ac:dyDescent="0.35">
      <c r="I194" s="15"/>
    </row>
    <row r="195" spans="9:9" x14ac:dyDescent="0.35">
      <c r="I195" s="15"/>
    </row>
    <row r="196" spans="9:9" x14ac:dyDescent="0.35">
      <c r="I196" s="15"/>
    </row>
    <row r="197" spans="9:9" x14ac:dyDescent="0.35">
      <c r="I197" s="15"/>
    </row>
    <row r="198" spans="9:9" x14ac:dyDescent="0.35">
      <c r="I198" s="15"/>
    </row>
    <row r="199" spans="9:9" x14ac:dyDescent="0.35">
      <c r="I199" s="15"/>
    </row>
    <row r="200" spans="9:9" x14ac:dyDescent="0.35">
      <c r="I200" s="15"/>
    </row>
    <row r="201" spans="9:9" x14ac:dyDescent="0.35">
      <c r="I201" s="15"/>
    </row>
    <row r="202" spans="9:9" x14ac:dyDescent="0.35">
      <c r="I202" s="15"/>
    </row>
    <row r="203" spans="9:9" x14ac:dyDescent="0.35">
      <c r="I203" s="15"/>
    </row>
    <row r="204" spans="9:9" x14ac:dyDescent="0.35">
      <c r="I204" s="15"/>
    </row>
    <row r="205" spans="9:9" x14ac:dyDescent="0.35">
      <c r="I205" s="15"/>
    </row>
    <row r="206" spans="9:9" x14ac:dyDescent="0.35">
      <c r="I206" s="15"/>
    </row>
    <row r="207" spans="9:9" x14ac:dyDescent="0.35">
      <c r="I207" s="15"/>
    </row>
    <row r="208" spans="9:9" x14ac:dyDescent="0.35">
      <c r="I208" s="15"/>
    </row>
    <row r="209" spans="9:9" x14ac:dyDescent="0.35">
      <c r="I209" s="15"/>
    </row>
    <row r="210" spans="9:9" x14ac:dyDescent="0.35">
      <c r="I210" s="15"/>
    </row>
    <row r="211" spans="9:9" x14ac:dyDescent="0.35">
      <c r="I211" s="15"/>
    </row>
    <row r="212" spans="9:9" x14ac:dyDescent="0.35">
      <c r="I212" s="15"/>
    </row>
    <row r="213" spans="9:9" x14ac:dyDescent="0.35">
      <c r="I213" s="15"/>
    </row>
    <row r="214" spans="9:9" x14ac:dyDescent="0.35">
      <c r="I214" s="15"/>
    </row>
    <row r="215" spans="9:9" x14ac:dyDescent="0.35">
      <c r="I215" s="15"/>
    </row>
    <row r="216" spans="9:9" x14ac:dyDescent="0.35">
      <c r="I216" s="15"/>
    </row>
    <row r="217" spans="9:9" x14ac:dyDescent="0.35">
      <c r="I217" s="15"/>
    </row>
    <row r="218" spans="9:9" x14ac:dyDescent="0.35">
      <c r="I218" s="15"/>
    </row>
    <row r="219" spans="9:9" x14ac:dyDescent="0.35">
      <c r="I219" s="15"/>
    </row>
    <row r="220" spans="9:9" x14ac:dyDescent="0.35">
      <c r="I220" s="15"/>
    </row>
    <row r="221" spans="9:9" x14ac:dyDescent="0.35">
      <c r="I221" s="15"/>
    </row>
    <row r="222" spans="9:9" x14ac:dyDescent="0.35">
      <c r="I222" s="15"/>
    </row>
    <row r="223" spans="9:9" x14ac:dyDescent="0.35">
      <c r="I223" s="15"/>
    </row>
    <row r="224" spans="9:9" x14ac:dyDescent="0.35">
      <c r="I224" s="15"/>
    </row>
    <row r="225" spans="9:9" x14ac:dyDescent="0.35">
      <c r="I225" s="15"/>
    </row>
    <row r="226" spans="9:9" x14ac:dyDescent="0.35">
      <c r="I226" s="15"/>
    </row>
    <row r="227" spans="9:9" x14ac:dyDescent="0.35">
      <c r="I227" s="15"/>
    </row>
    <row r="228" spans="9:9" x14ac:dyDescent="0.35">
      <c r="I228" s="15"/>
    </row>
    <row r="229" spans="9:9" x14ac:dyDescent="0.35">
      <c r="I229" s="15"/>
    </row>
    <row r="230" spans="9:9" x14ac:dyDescent="0.35">
      <c r="I230" s="15"/>
    </row>
    <row r="231" spans="9:9" x14ac:dyDescent="0.35">
      <c r="I231" s="15"/>
    </row>
    <row r="232" spans="9:9" x14ac:dyDescent="0.35">
      <c r="I232" s="15"/>
    </row>
    <row r="233" spans="9:9" x14ac:dyDescent="0.35">
      <c r="I233" s="15"/>
    </row>
    <row r="234" spans="9:9" x14ac:dyDescent="0.35">
      <c r="I234" s="15"/>
    </row>
    <row r="235" spans="9:9" x14ac:dyDescent="0.35">
      <c r="I235" s="15"/>
    </row>
    <row r="236" spans="9:9" x14ac:dyDescent="0.35">
      <c r="I236" s="15"/>
    </row>
    <row r="237" spans="9:9" x14ac:dyDescent="0.35">
      <c r="I237" s="15"/>
    </row>
    <row r="238" spans="9:9" x14ac:dyDescent="0.35">
      <c r="I238" s="15"/>
    </row>
    <row r="239" spans="9:9" x14ac:dyDescent="0.35">
      <c r="I239" s="15"/>
    </row>
    <row r="240" spans="9:9" x14ac:dyDescent="0.35">
      <c r="I240" s="15"/>
    </row>
    <row r="241" spans="9:9" x14ac:dyDescent="0.35">
      <c r="I241" s="15"/>
    </row>
    <row r="242" spans="9:9" x14ac:dyDescent="0.35">
      <c r="I242" s="15"/>
    </row>
    <row r="243" spans="9:9" x14ac:dyDescent="0.35">
      <c r="I243" s="15"/>
    </row>
    <row r="244" spans="9:9" x14ac:dyDescent="0.35">
      <c r="I244" s="15"/>
    </row>
    <row r="245" spans="9:9" x14ac:dyDescent="0.35">
      <c r="I245" s="15"/>
    </row>
    <row r="246" spans="9:9" x14ac:dyDescent="0.35">
      <c r="I246" s="15"/>
    </row>
    <row r="247" spans="9:9" x14ac:dyDescent="0.35">
      <c r="I247" s="15"/>
    </row>
    <row r="248" spans="9:9" x14ac:dyDescent="0.35">
      <c r="I248" s="15"/>
    </row>
    <row r="249" spans="9:9" x14ac:dyDescent="0.35">
      <c r="I249" s="15"/>
    </row>
    <row r="250" spans="9:9" x14ac:dyDescent="0.35">
      <c r="I250" s="15"/>
    </row>
    <row r="251" spans="9:9" x14ac:dyDescent="0.35">
      <c r="I251" s="15"/>
    </row>
    <row r="252" spans="9:9" x14ac:dyDescent="0.35">
      <c r="I252" s="15"/>
    </row>
    <row r="253" spans="9:9" x14ac:dyDescent="0.35">
      <c r="I253" s="15"/>
    </row>
    <row r="254" spans="9:9" x14ac:dyDescent="0.35">
      <c r="I254" s="15"/>
    </row>
    <row r="255" spans="9:9" x14ac:dyDescent="0.35">
      <c r="I255" s="15"/>
    </row>
    <row r="256" spans="9:9" x14ac:dyDescent="0.35">
      <c r="I256" s="15"/>
    </row>
    <row r="257" spans="9:9" x14ac:dyDescent="0.35">
      <c r="I257" s="15"/>
    </row>
    <row r="258" spans="9:9" x14ac:dyDescent="0.35">
      <c r="I258" s="15"/>
    </row>
    <row r="259" spans="9:9" x14ac:dyDescent="0.35">
      <c r="I259" s="15"/>
    </row>
    <row r="260" spans="9:9" x14ac:dyDescent="0.35">
      <c r="I260" s="15"/>
    </row>
    <row r="261" spans="9:9" x14ac:dyDescent="0.35">
      <c r="I261" s="15"/>
    </row>
    <row r="262" spans="9:9" x14ac:dyDescent="0.35">
      <c r="I262" s="15"/>
    </row>
    <row r="263" spans="9:9" x14ac:dyDescent="0.35">
      <c r="I263" s="15"/>
    </row>
    <row r="264" spans="9:9" x14ac:dyDescent="0.35">
      <c r="I264" s="15"/>
    </row>
    <row r="265" spans="9:9" x14ac:dyDescent="0.35">
      <c r="I265" s="15"/>
    </row>
    <row r="266" spans="9:9" x14ac:dyDescent="0.35">
      <c r="I266" s="15"/>
    </row>
    <row r="267" spans="9:9" x14ac:dyDescent="0.35">
      <c r="I267" s="15"/>
    </row>
    <row r="268" spans="9:9" x14ac:dyDescent="0.35">
      <c r="I268" s="15"/>
    </row>
    <row r="269" spans="9:9" x14ac:dyDescent="0.35">
      <c r="I269" s="15"/>
    </row>
    <row r="270" spans="9:9" x14ac:dyDescent="0.35">
      <c r="I270" s="15"/>
    </row>
    <row r="271" spans="9:9" x14ac:dyDescent="0.35">
      <c r="I271" s="15"/>
    </row>
    <row r="272" spans="9:9" x14ac:dyDescent="0.35">
      <c r="I272" s="15"/>
    </row>
    <row r="273" spans="9:9" x14ac:dyDescent="0.35">
      <c r="I273" s="15"/>
    </row>
    <row r="274" spans="9:9" x14ac:dyDescent="0.35">
      <c r="I274" s="15"/>
    </row>
    <row r="275" spans="9:9" x14ac:dyDescent="0.35">
      <c r="I275" s="15"/>
    </row>
    <row r="276" spans="9:9" x14ac:dyDescent="0.35">
      <c r="I276" s="15"/>
    </row>
    <row r="277" spans="9:9" x14ac:dyDescent="0.35">
      <c r="I277" s="15"/>
    </row>
    <row r="278" spans="9:9" x14ac:dyDescent="0.35">
      <c r="I278" s="15"/>
    </row>
    <row r="279" spans="9:9" x14ac:dyDescent="0.35">
      <c r="I279" s="15"/>
    </row>
    <row r="280" spans="9:9" x14ac:dyDescent="0.35">
      <c r="I280" s="15"/>
    </row>
    <row r="281" spans="9:9" x14ac:dyDescent="0.35">
      <c r="I281" s="15"/>
    </row>
    <row r="282" spans="9:9" x14ac:dyDescent="0.35">
      <c r="I282" s="15"/>
    </row>
    <row r="283" spans="9:9" x14ac:dyDescent="0.35">
      <c r="I283" s="15"/>
    </row>
    <row r="284" spans="9:9" x14ac:dyDescent="0.35">
      <c r="I284" s="15"/>
    </row>
    <row r="285" spans="9:9" x14ac:dyDescent="0.35">
      <c r="I285" s="15"/>
    </row>
    <row r="286" spans="9:9" x14ac:dyDescent="0.35">
      <c r="I286" s="15"/>
    </row>
    <row r="287" spans="9:9" x14ac:dyDescent="0.35">
      <c r="I287" s="15"/>
    </row>
    <row r="288" spans="9:9" x14ac:dyDescent="0.35">
      <c r="I288" s="15"/>
    </row>
    <row r="289" spans="9:9" x14ac:dyDescent="0.35">
      <c r="I289" s="15"/>
    </row>
    <row r="290" spans="9:9" x14ac:dyDescent="0.35">
      <c r="I290" s="15"/>
    </row>
    <row r="291" spans="9:9" x14ac:dyDescent="0.35">
      <c r="I291" s="15"/>
    </row>
    <row r="292" spans="9:9" x14ac:dyDescent="0.35">
      <c r="I292" s="15"/>
    </row>
    <row r="293" spans="9:9" x14ac:dyDescent="0.35">
      <c r="I293" s="15"/>
    </row>
    <row r="294" spans="9:9" x14ac:dyDescent="0.35">
      <c r="I294" s="15"/>
    </row>
    <row r="295" spans="9:9" x14ac:dyDescent="0.35">
      <c r="I295" s="15"/>
    </row>
    <row r="296" spans="9:9" x14ac:dyDescent="0.35">
      <c r="I296" s="15"/>
    </row>
    <row r="297" spans="9:9" x14ac:dyDescent="0.35">
      <c r="I297" s="15"/>
    </row>
    <row r="298" spans="9:9" x14ac:dyDescent="0.35">
      <c r="I298" s="15"/>
    </row>
    <row r="299" spans="9:9" x14ac:dyDescent="0.35">
      <c r="I299" s="15"/>
    </row>
    <row r="300" spans="9:9" x14ac:dyDescent="0.35">
      <c r="I300" s="15"/>
    </row>
    <row r="301" spans="9:9" x14ac:dyDescent="0.35">
      <c r="I301" s="15"/>
    </row>
    <row r="302" spans="9:9" x14ac:dyDescent="0.35">
      <c r="I302" s="15"/>
    </row>
    <row r="303" spans="9:9" x14ac:dyDescent="0.35">
      <c r="I303" s="15"/>
    </row>
    <row r="304" spans="9:9" x14ac:dyDescent="0.35">
      <c r="I304" s="15"/>
    </row>
    <row r="305" spans="9:9" x14ac:dyDescent="0.35">
      <c r="I305" s="15"/>
    </row>
    <row r="306" spans="9:9" x14ac:dyDescent="0.35">
      <c r="I306" s="15"/>
    </row>
    <row r="307" spans="9:9" x14ac:dyDescent="0.35">
      <c r="I307" s="15"/>
    </row>
    <row r="308" spans="9:9" x14ac:dyDescent="0.35">
      <c r="I308" s="15"/>
    </row>
    <row r="309" spans="9:9" x14ac:dyDescent="0.35">
      <c r="I309" s="15"/>
    </row>
    <row r="310" spans="9:9" x14ac:dyDescent="0.35">
      <c r="I310" s="15"/>
    </row>
    <row r="311" spans="9:9" x14ac:dyDescent="0.35">
      <c r="I311" s="15"/>
    </row>
    <row r="312" spans="9:9" x14ac:dyDescent="0.35">
      <c r="I312" s="15"/>
    </row>
    <row r="313" spans="9:9" x14ac:dyDescent="0.35">
      <c r="I313" s="15"/>
    </row>
    <row r="314" spans="9:9" x14ac:dyDescent="0.35">
      <c r="I314" s="15"/>
    </row>
    <row r="315" spans="9:9" x14ac:dyDescent="0.35">
      <c r="I315" s="15"/>
    </row>
    <row r="316" spans="9:9" x14ac:dyDescent="0.35">
      <c r="I316" s="15"/>
    </row>
    <row r="317" spans="9:9" x14ac:dyDescent="0.35">
      <c r="I317" s="15"/>
    </row>
    <row r="318" spans="9:9" x14ac:dyDescent="0.35">
      <c r="I318" s="15"/>
    </row>
    <row r="319" spans="9:9" x14ac:dyDescent="0.35">
      <c r="I319" s="15"/>
    </row>
    <row r="320" spans="9:9" x14ac:dyDescent="0.35">
      <c r="I320" s="15"/>
    </row>
    <row r="321" spans="9:9" x14ac:dyDescent="0.35">
      <c r="I321" s="15"/>
    </row>
    <row r="322" spans="9:9" x14ac:dyDescent="0.35">
      <c r="I322" s="15"/>
    </row>
    <row r="323" spans="9:9" x14ac:dyDescent="0.35">
      <c r="I323" s="15"/>
    </row>
    <row r="324" spans="9:9" x14ac:dyDescent="0.35">
      <c r="I324" s="15"/>
    </row>
    <row r="325" spans="9:9" x14ac:dyDescent="0.35">
      <c r="I325" s="15"/>
    </row>
    <row r="326" spans="9:9" x14ac:dyDescent="0.35">
      <c r="I326" s="15"/>
    </row>
    <row r="327" spans="9:9" x14ac:dyDescent="0.35">
      <c r="I327" s="15"/>
    </row>
    <row r="328" spans="9:9" x14ac:dyDescent="0.35">
      <c r="I328" s="15"/>
    </row>
    <row r="329" spans="9:9" x14ac:dyDescent="0.35">
      <c r="I329" s="15"/>
    </row>
    <row r="330" spans="9:9" x14ac:dyDescent="0.35">
      <c r="I330" s="15"/>
    </row>
    <row r="331" spans="9:9" x14ac:dyDescent="0.35">
      <c r="I331" s="15"/>
    </row>
    <row r="332" spans="9:9" x14ac:dyDescent="0.35">
      <c r="I332" s="15"/>
    </row>
    <row r="333" spans="9:9" x14ac:dyDescent="0.35">
      <c r="I333" s="15"/>
    </row>
    <row r="334" spans="9:9" x14ac:dyDescent="0.35">
      <c r="I334" s="15"/>
    </row>
    <row r="335" spans="9:9" x14ac:dyDescent="0.35">
      <c r="I335" s="15"/>
    </row>
    <row r="336" spans="9:9" x14ac:dyDescent="0.35">
      <c r="I336" s="15"/>
    </row>
    <row r="337" spans="9:9" x14ac:dyDescent="0.35">
      <c r="I337" s="15"/>
    </row>
    <row r="338" spans="9:9" x14ac:dyDescent="0.35">
      <c r="I338" s="15"/>
    </row>
    <row r="339" spans="9:9" x14ac:dyDescent="0.35">
      <c r="I339" s="15"/>
    </row>
    <row r="340" spans="9:9" x14ac:dyDescent="0.35">
      <c r="I340" s="15"/>
    </row>
    <row r="341" spans="9:9" x14ac:dyDescent="0.35">
      <c r="I341" s="15"/>
    </row>
    <row r="342" spans="9:9" x14ac:dyDescent="0.35">
      <c r="I342" s="15"/>
    </row>
    <row r="343" spans="9:9" x14ac:dyDescent="0.35">
      <c r="I343" s="15"/>
    </row>
    <row r="344" spans="9:9" x14ac:dyDescent="0.35">
      <c r="I344" s="15"/>
    </row>
    <row r="345" spans="9:9" x14ac:dyDescent="0.35">
      <c r="I345" s="15"/>
    </row>
    <row r="346" spans="9:9" x14ac:dyDescent="0.35">
      <c r="I346" s="15"/>
    </row>
    <row r="347" spans="9:9" x14ac:dyDescent="0.35">
      <c r="I347" s="15"/>
    </row>
    <row r="348" spans="9:9" x14ac:dyDescent="0.35">
      <c r="I348" s="15"/>
    </row>
    <row r="349" spans="9:9" x14ac:dyDescent="0.35">
      <c r="I349" s="15"/>
    </row>
    <row r="350" spans="9:9" x14ac:dyDescent="0.35">
      <c r="I350" s="15"/>
    </row>
    <row r="351" spans="9:9" x14ac:dyDescent="0.35">
      <c r="I351" s="15"/>
    </row>
    <row r="352" spans="9:9" x14ac:dyDescent="0.35">
      <c r="I352" s="15"/>
    </row>
    <row r="353" spans="9:9" x14ac:dyDescent="0.35">
      <c r="I353" s="15"/>
    </row>
    <row r="354" spans="9:9" x14ac:dyDescent="0.35">
      <c r="I354" s="15"/>
    </row>
    <row r="355" spans="9:9" x14ac:dyDescent="0.35">
      <c r="I355" s="15"/>
    </row>
    <row r="356" spans="9:9" x14ac:dyDescent="0.35">
      <c r="I356" s="15"/>
    </row>
    <row r="357" spans="9:9" x14ac:dyDescent="0.35">
      <c r="I357" s="15"/>
    </row>
    <row r="358" spans="9:9" x14ac:dyDescent="0.35">
      <c r="I358" s="15"/>
    </row>
    <row r="359" spans="9:9" x14ac:dyDescent="0.35">
      <c r="I359" s="15"/>
    </row>
    <row r="360" spans="9:9" x14ac:dyDescent="0.35">
      <c r="I360" s="15"/>
    </row>
    <row r="361" spans="9:9" x14ac:dyDescent="0.35">
      <c r="I361" s="15"/>
    </row>
    <row r="362" spans="9:9" x14ac:dyDescent="0.35">
      <c r="I362" s="15"/>
    </row>
    <row r="363" spans="9:9" x14ac:dyDescent="0.35">
      <c r="I363" s="15"/>
    </row>
    <row r="364" spans="9:9" x14ac:dyDescent="0.35">
      <c r="I364" s="15"/>
    </row>
    <row r="365" spans="9:9" x14ac:dyDescent="0.35">
      <c r="I365" s="15"/>
    </row>
    <row r="366" spans="9:9" x14ac:dyDescent="0.35">
      <c r="I366" s="15"/>
    </row>
    <row r="367" spans="9:9" x14ac:dyDescent="0.35">
      <c r="I367" s="15"/>
    </row>
    <row r="368" spans="9:9" x14ac:dyDescent="0.35">
      <c r="I368" s="15"/>
    </row>
    <row r="369" spans="9:9" x14ac:dyDescent="0.35">
      <c r="I369" s="15"/>
    </row>
    <row r="370" spans="9:9" x14ac:dyDescent="0.35">
      <c r="I370" s="15"/>
    </row>
    <row r="371" spans="9:9" x14ac:dyDescent="0.35">
      <c r="I371" s="15"/>
    </row>
    <row r="372" spans="9:9" x14ac:dyDescent="0.35">
      <c r="I372" s="15"/>
    </row>
    <row r="373" spans="9:9" x14ac:dyDescent="0.35">
      <c r="I373" s="15"/>
    </row>
    <row r="374" spans="9:9" x14ac:dyDescent="0.35">
      <c r="I374" s="15"/>
    </row>
    <row r="375" spans="9:9" x14ac:dyDescent="0.35">
      <c r="I375" s="15"/>
    </row>
    <row r="376" spans="9:9" x14ac:dyDescent="0.35">
      <c r="I376" s="15"/>
    </row>
    <row r="377" spans="9:9" x14ac:dyDescent="0.35">
      <c r="I377" s="15"/>
    </row>
    <row r="378" spans="9:9" x14ac:dyDescent="0.35">
      <c r="I378" s="15"/>
    </row>
    <row r="379" spans="9:9" x14ac:dyDescent="0.35">
      <c r="I379" s="15"/>
    </row>
    <row r="380" spans="9:9" x14ac:dyDescent="0.35">
      <c r="I380" s="15"/>
    </row>
    <row r="381" spans="9:9" x14ac:dyDescent="0.35">
      <c r="I381" s="15"/>
    </row>
    <row r="382" spans="9:9" x14ac:dyDescent="0.35">
      <c r="I382" s="15"/>
    </row>
    <row r="383" spans="9:9" x14ac:dyDescent="0.35">
      <c r="I383" s="15"/>
    </row>
    <row r="384" spans="9:9" x14ac:dyDescent="0.35">
      <c r="I384" s="15"/>
    </row>
    <row r="385" spans="9:9" x14ac:dyDescent="0.35">
      <c r="I385" s="15"/>
    </row>
    <row r="386" spans="9:9" x14ac:dyDescent="0.35">
      <c r="I386" s="15"/>
    </row>
    <row r="387" spans="9:9" x14ac:dyDescent="0.35">
      <c r="I387" s="15"/>
    </row>
    <row r="388" spans="9:9" x14ac:dyDescent="0.35">
      <c r="I388" s="15"/>
    </row>
    <row r="389" spans="9:9" x14ac:dyDescent="0.35">
      <c r="I389" s="15"/>
    </row>
    <row r="390" spans="9:9" x14ac:dyDescent="0.35">
      <c r="I390" s="15"/>
    </row>
    <row r="391" spans="9:9" x14ac:dyDescent="0.35">
      <c r="I391" s="15"/>
    </row>
    <row r="392" spans="9:9" x14ac:dyDescent="0.35">
      <c r="I392" s="15"/>
    </row>
    <row r="393" spans="9:9" x14ac:dyDescent="0.35">
      <c r="I393" s="15"/>
    </row>
    <row r="394" spans="9:9" x14ac:dyDescent="0.35">
      <c r="I394" s="15"/>
    </row>
    <row r="395" spans="9:9" x14ac:dyDescent="0.35">
      <c r="I395" s="15"/>
    </row>
    <row r="396" spans="9:9" x14ac:dyDescent="0.35">
      <c r="I396" s="15"/>
    </row>
    <row r="397" spans="9:9" x14ac:dyDescent="0.35">
      <c r="I397" s="15"/>
    </row>
    <row r="398" spans="9:9" x14ac:dyDescent="0.35">
      <c r="I398" s="15"/>
    </row>
    <row r="399" spans="9:9" x14ac:dyDescent="0.35">
      <c r="I399" s="15"/>
    </row>
    <row r="400" spans="9:9" x14ac:dyDescent="0.35">
      <c r="I400" s="15"/>
    </row>
    <row r="401" spans="9:9" x14ac:dyDescent="0.35">
      <c r="I401" s="15"/>
    </row>
    <row r="402" spans="9:9" x14ac:dyDescent="0.35">
      <c r="I402" s="15"/>
    </row>
    <row r="403" spans="9:9" x14ac:dyDescent="0.35">
      <c r="I403" s="15"/>
    </row>
    <row r="404" spans="9:9" x14ac:dyDescent="0.35">
      <c r="I404" s="15"/>
    </row>
    <row r="405" spans="9:9" x14ac:dyDescent="0.35">
      <c r="I405" s="15"/>
    </row>
    <row r="406" spans="9:9" x14ac:dyDescent="0.35">
      <c r="I406" s="15"/>
    </row>
    <row r="407" spans="9:9" x14ac:dyDescent="0.35">
      <c r="I407" s="15"/>
    </row>
    <row r="408" spans="9:9" x14ac:dyDescent="0.35">
      <c r="I408" s="15"/>
    </row>
    <row r="409" spans="9:9" x14ac:dyDescent="0.35">
      <c r="I409" s="15"/>
    </row>
    <row r="410" spans="9:9" x14ac:dyDescent="0.35">
      <c r="I410" s="15"/>
    </row>
    <row r="411" spans="9:9" x14ac:dyDescent="0.35">
      <c r="I411" s="15"/>
    </row>
  </sheetData>
  <autoFilter ref="A1:K74">
    <sortState ref="A2:K74">
      <sortCondition ref="A2:A7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Klasyfikacje Mężczyzn</vt:lpstr>
      <vt:lpstr>zbiorczy M</vt:lpstr>
      <vt:lpstr>MŁ K 3000</vt:lpstr>
      <vt:lpstr>Klasyfikacje Kobiet</vt:lpstr>
      <vt:lpstr>zbiorczy 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Adam</cp:lastModifiedBy>
  <cp:lastPrinted>2021-02-19T14:41:20Z</cp:lastPrinted>
  <dcterms:created xsi:type="dcterms:W3CDTF">2019-11-11T00:16:13Z</dcterms:created>
  <dcterms:modified xsi:type="dcterms:W3CDTF">2023-01-21T12:23:19Z</dcterms:modified>
</cp:coreProperties>
</file>