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pzls-my.sharepoint.com/personal/adam_lefler_pzls_onmicrosoft_com/Documents/Adam_do przeniesienia/wyniki i protokoły 2025_26/"/>
    </mc:Choice>
  </mc:AlternateContent>
  <xr:revisionPtr revIDLastSave="6099" documentId="13_ncr:1_{11D45E86-01C9-4964-BE0D-14F34BEFE253}" xr6:coauthVersionLast="47" xr6:coauthVersionMax="47" xr10:uidLastSave="{7DBD1542-8280-41CF-BECC-1028D9D550FD}"/>
  <bookViews>
    <workbookView xWindow="-120" yWindow="-120" windowWidth="29040" windowHeight="15720" activeTab="2" xr2:uid="{00000000-000D-0000-FFFF-FFFF00000000}"/>
  </bookViews>
  <sheets>
    <sheet name="SZKOŁY" sheetId="3" r:id="rId1"/>
    <sheet name="KLUBY" sheetId="5" r:id="rId2"/>
    <sheet name="KLUBY Łącznie" sheetId="10" r:id="rId3"/>
    <sheet name="INDYW." sheetId="7" r:id="rId4"/>
    <sheet name="Matka" sheetId="2" r:id="rId5"/>
    <sheet name="Licencje" sheetId="1" state="veryHidden" r:id="rId6"/>
  </sheets>
  <definedNames>
    <definedName name="_xlnm._FilterDatabase" localSheetId="5" hidden="1">Licencje!$A$1:$J$1308</definedName>
    <definedName name="_xlnm._FilterDatabase" localSheetId="4" hidden="1">Matka!$B$14:$S$375</definedName>
    <definedName name="Fragmentator_Kategoria">#N/A</definedName>
    <definedName name="Fragmentator_Płeć">#N/A</definedName>
  </definedNames>
  <calcPr calcId="191029"/>
  <pivotCaches>
    <pivotCache cacheId="18" r:id="rId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  <x14:slicerCache r:id="rId9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4" i="2" l="1"/>
  <c r="W153" i="2"/>
  <c r="W145" i="2"/>
  <c r="W136" i="2"/>
  <c r="W93" i="2"/>
  <c r="W17" i="2"/>
  <c r="W164" i="2"/>
  <c r="W53" i="2"/>
  <c r="W84" i="2"/>
  <c r="W200" i="2"/>
  <c r="W117" i="2"/>
  <c r="W50" i="2"/>
  <c r="W45" i="2"/>
  <c r="W30" i="2"/>
  <c r="W29" i="2"/>
  <c r="W165" i="2"/>
  <c r="W130" i="2"/>
  <c r="W97" i="2"/>
  <c r="P167" i="2"/>
  <c r="P154" i="2"/>
  <c r="U184" i="2"/>
  <c r="U145" i="2"/>
  <c r="U153" i="2"/>
  <c r="U17" i="2"/>
  <c r="U136" i="2"/>
  <c r="U93" i="2"/>
  <c r="U53" i="2"/>
  <c r="U84" i="2"/>
  <c r="U164" i="2"/>
  <c r="U72" i="2"/>
  <c r="U71" i="2"/>
  <c r="U111" i="2"/>
  <c r="U140" i="2"/>
  <c r="U73" i="2"/>
  <c r="U58" i="2"/>
  <c r="S165" i="2"/>
  <c r="S130" i="2"/>
  <c r="S33" i="2"/>
  <c r="S26" i="2"/>
  <c r="S80" i="2"/>
  <c r="S95" i="2"/>
  <c r="S17" i="2"/>
  <c r="S136" i="2"/>
  <c r="S93" i="2"/>
  <c r="S111" i="2"/>
  <c r="S166" i="2"/>
  <c r="S71" i="2"/>
  <c r="S45" i="2"/>
  <c r="S30" i="2"/>
  <c r="S29" i="2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4" i="1"/>
  <c r="A1295" i="1"/>
  <c r="A1296" i="1"/>
  <c r="A1293" i="1"/>
  <c r="A1292" i="1"/>
  <c r="A1291" i="1"/>
  <c r="A1290" i="1"/>
  <c r="A1289" i="1"/>
  <c r="A1288" i="1"/>
  <c r="A1287" i="1"/>
  <c r="A1286" i="1"/>
  <c r="A1285" i="1"/>
  <c r="A1283" i="1"/>
  <c r="A1284" i="1"/>
  <c r="A1282" i="1"/>
  <c r="A1281" i="1"/>
  <c r="A1280" i="1"/>
  <c r="A1279" i="1"/>
  <c r="A1278" i="1"/>
  <c r="A1276" i="1"/>
  <c r="A1277" i="1"/>
  <c r="A1274" i="1"/>
  <c r="A1275" i="1"/>
  <c r="A1273" i="1"/>
  <c r="A1272" i="1"/>
  <c r="A1271" i="1"/>
  <c r="A1270" i="1"/>
  <c r="A1269" i="1"/>
  <c r="A1268" i="1"/>
  <c r="A1267" i="1"/>
  <c r="A1266" i="1"/>
  <c r="R41" i="2"/>
  <c r="R123" i="2"/>
  <c r="R66" i="2"/>
  <c r="R126" i="2"/>
  <c r="R27" i="2"/>
  <c r="R83" i="2"/>
  <c r="R114" i="2"/>
  <c r="R198" i="2"/>
  <c r="R169" i="2"/>
  <c r="R79" i="2"/>
  <c r="R81" i="2"/>
  <c r="R189" i="2"/>
  <c r="R167" i="2"/>
  <c r="R75" i="2"/>
  <c r="R107" i="2"/>
  <c r="R193" i="2"/>
  <c r="R137" i="2"/>
  <c r="R47" i="2"/>
  <c r="R172" i="2"/>
  <c r="R61" i="2"/>
  <c r="R151" i="2"/>
  <c r="R40" i="2"/>
  <c r="R16" i="2"/>
  <c r="R64" i="2"/>
  <c r="R103" i="2"/>
  <c r="R109" i="2"/>
  <c r="R19" i="2"/>
  <c r="R128" i="2"/>
  <c r="R159" i="2"/>
  <c r="R118" i="2"/>
  <c r="R48" i="2"/>
  <c r="R52" i="2"/>
  <c r="R141" i="2"/>
  <c r="R39" i="2"/>
  <c r="R143" i="2"/>
  <c r="R92" i="2"/>
  <c r="R28" i="2"/>
  <c r="R68" i="2"/>
  <c r="R188" i="2"/>
  <c r="R201" i="2"/>
  <c r="R135" i="2"/>
  <c r="R20" i="2"/>
  <c r="R147" i="2"/>
  <c r="R56" i="2"/>
  <c r="R134" i="2"/>
  <c r="R105" i="2"/>
  <c r="R18" i="2"/>
  <c r="R91" i="2"/>
  <c r="R180" i="2"/>
  <c r="R117" i="2"/>
  <c r="R43" i="2"/>
  <c r="R111" i="2"/>
  <c r="R166" i="2"/>
  <c r="R164" i="2"/>
  <c r="R84" i="2"/>
  <c r="R93" i="2"/>
  <c r="R136" i="2"/>
  <c r="R200" i="2"/>
  <c r="R171" i="2"/>
  <c r="R168" i="2"/>
  <c r="R160" i="2"/>
  <c r="R138" i="2"/>
  <c r="R95" i="2"/>
  <c r="R38" i="2"/>
  <c r="R69" i="2"/>
  <c r="R97" i="2"/>
  <c r="R190" i="2"/>
  <c r="R106" i="2"/>
  <c r="R113" i="2"/>
  <c r="R161" i="2"/>
  <c r="R51" i="2"/>
  <c r="R80" i="2"/>
  <c r="R15" i="2"/>
  <c r="R150" i="2"/>
  <c r="R42" i="2"/>
  <c r="R22" i="2"/>
  <c r="R90" i="2"/>
  <c r="R142" i="2"/>
  <c r="R29" i="2"/>
  <c r="R30" i="2"/>
  <c r="R45" i="2"/>
  <c r="R104" i="2"/>
  <c r="R17" i="2"/>
  <c r="R36" i="2"/>
  <c r="R124" i="2"/>
  <c r="R73" i="2"/>
  <c r="R140" i="2"/>
  <c r="R26" i="2"/>
  <c r="R33" i="2"/>
  <c r="R112" i="2"/>
  <c r="R130" i="2"/>
  <c r="R165" i="2"/>
  <c r="R119" i="2"/>
  <c r="R55" i="2"/>
  <c r="R71" i="2"/>
  <c r="R186" i="2"/>
  <c r="R72" i="2"/>
  <c r="R116" i="2"/>
  <c r="R149" i="2"/>
  <c r="R139" i="2"/>
  <c r="R155" i="2"/>
  <c r="R24" i="2"/>
  <c r="R60" i="2"/>
  <c r="R199" i="2"/>
  <c r="R70" i="2"/>
  <c r="R49" i="2"/>
  <c r="R163" i="2"/>
  <c r="R154" i="2"/>
  <c r="R37" i="2"/>
  <c r="R175" i="2"/>
  <c r="R94" i="2"/>
  <c r="R98" i="2"/>
  <c r="R170" i="2"/>
  <c r="R146" i="2"/>
  <c r="R192" i="2"/>
  <c r="R183" i="2"/>
  <c r="R59" i="2"/>
  <c r="R87" i="2"/>
  <c r="R156" i="2"/>
  <c r="R63" i="2"/>
  <c r="R152" i="2"/>
  <c r="R121" i="2"/>
  <c r="R144" i="2"/>
  <c r="R35" i="2"/>
  <c r="R158" i="2"/>
  <c r="R58" i="2"/>
  <c r="R77" i="2"/>
  <c r="R53" i="2"/>
  <c r="R76" i="2"/>
  <c r="R173" i="2"/>
  <c r="R195" i="2"/>
  <c r="R197" i="2"/>
  <c r="R57" i="2"/>
  <c r="R122" i="2"/>
  <c r="R125" i="2"/>
  <c r="R44" i="2"/>
  <c r="R31" i="2"/>
  <c r="R89" i="2"/>
  <c r="R148" i="2"/>
  <c r="R86" i="2"/>
  <c r="R100" i="2"/>
  <c r="R131" i="2"/>
  <c r="R21" i="2"/>
  <c r="R46" i="2"/>
  <c r="R133" i="2"/>
  <c r="R96" i="2"/>
  <c r="R54" i="2"/>
  <c r="R115" i="2"/>
  <c r="R50" i="2"/>
  <c r="R194" i="2"/>
  <c r="R101" i="2"/>
  <c r="R153" i="2"/>
  <c r="R32" i="2"/>
  <c r="R174" i="2"/>
  <c r="R108" i="2"/>
  <c r="R145" i="2"/>
  <c r="R184" i="2"/>
  <c r="R177" i="2"/>
  <c r="R178" i="2"/>
  <c r="R176" i="2"/>
  <c r="R132" i="2"/>
  <c r="R162" i="2"/>
  <c r="R196" i="2"/>
  <c r="R120" i="2"/>
  <c r="R99" i="2"/>
  <c r="R78" i="2"/>
  <c r="R65" i="2"/>
  <c r="R110" i="2"/>
  <c r="R67" i="2"/>
  <c r="R187" i="2"/>
  <c r="R34" i="2"/>
  <c r="R129" i="2"/>
  <c r="R82" i="2"/>
  <c r="R157" i="2"/>
  <c r="R181" i="2"/>
  <c r="R179" i="2"/>
  <c r="R85" i="2"/>
  <c r="R88" i="2"/>
  <c r="R25" i="2"/>
  <c r="R191" i="2"/>
  <c r="R202" i="2"/>
  <c r="R74" i="2"/>
  <c r="R127" i="2"/>
  <c r="R102" i="2"/>
  <c r="R23" i="2"/>
  <c r="R182" i="2"/>
  <c r="R185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X376" i="2"/>
  <c r="A1265" i="1"/>
  <c r="A1262" i="1"/>
  <c r="A1263" i="1"/>
  <c r="A1264" i="1"/>
  <c r="A1261" i="1"/>
  <c r="A1260" i="1"/>
  <c r="A1259" i="1"/>
  <c r="A1258" i="1"/>
  <c r="A1257" i="1"/>
  <c r="A1256" i="1"/>
  <c r="A1255" i="1"/>
  <c r="A1254" i="1"/>
  <c r="A1253" i="1"/>
  <c r="A1252" i="1"/>
  <c r="A1251" i="1"/>
  <c r="A1248" i="1"/>
  <c r="A1249" i="1"/>
  <c r="A1250" i="1"/>
  <c r="A1247" i="1"/>
  <c r="R62" i="2"/>
  <c r="A1246" i="1"/>
  <c r="A1245" i="1"/>
  <c r="A1244" i="1"/>
  <c r="A1243" i="1"/>
  <c r="A1242" i="1"/>
  <c r="A1241" i="1"/>
  <c r="A1240" i="1"/>
  <c r="A1239" i="1"/>
  <c r="A1238" i="1"/>
  <c r="A1237" i="1"/>
  <c r="A1236" i="1"/>
  <c r="A1233" i="1"/>
  <c r="A1234" i="1"/>
  <c r="A1235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19" i="1"/>
  <c r="A1220" i="1"/>
  <c r="A1218" i="1"/>
  <c r="A1217" i="1"/>
  <c r="A1216" i="1"/>
  <c r="A1215" i="1"/>
  <c r="A1214" i="1"/>
  <c r="A1213" i="1"/>
  <c r="A1212" i="1"/>
  <c r="A1211" i="1"/>
  <c r="A1210" i="1"/>
  <c r="A1208" i="1"/>
  <c r="A1209" i="1"/>
  <c r="A1205" i="1"/>
  <c r="A1206" i="1"/>
  <c r="A1207" i="1"/>
  <c r="A1202" i="1"/>
  <c r="A1203" i="1"/>
  <c r="A1204" i="1"/>
  <c r="A1201" i="1"/>
  <c r="A1200" i="1"/>
  <c r="A1199" i="1"/>
  <c r="A1198" i="1"/>
  <c r="A1197" i="1"/>
  <c r="A1196" i="1"/>
  <c r="A1195" i="1"/>
  <c r="A1194" i="1"/>
  <c r="A1193" i="1"/>
  <c r="AE62" i="2"/>
  <c r="AE41" i="2"/>
  <c r="AE123" i="2"/>
  <c r="AE66" i="2"/>
  <c r="AE126" i="2"/>
  <c r="AE114" i="2"/>
  <c r="AE198" i="2"/>
  <c r="AE79" i="2"/>
  <c r="AE81" i="2"/>
  <c r="AE75" i="2"/>
  <c r="AE107" i="2"/>
  <c r="AE193" i="2"/>
  <c r="AE137" i="2"/>
  <c r="AE172" i="2"/>
  <c r="AE61" i="2"/>
  <c r="AE151" i="2"/>
  <c r="AE40" i="2"/>
  <c r="AE64" i="2"/>
  <c r="AE103" i="2"/>
  <c r="AE109" i="2"/>
  <c r="AE19" i="2"/>
  <c r="AE128" i="2"/>
  <c r="AE159" i="2"/>
  <c r="AE118" i="2"/>
  <c r="AE48" i="2"/>
  <c r="AE52" i="2"/>
  <c r="AE141" i="2"/>
  <c r="AE143" i="2"/>
  <c r="AE92" i="2"/>
  <c r="AE28" i="2"/>
  <c r="AE68" i="2"/>
  <c r="AE188" i="2"/>
  <c r="AE201" i="2"/>
  <c r="AE135" i="2"/>
  <c r="AE20" i="2"/>
  <c r="AE147" i="2"/>
  <c r="AE56" i="2"/>
  <c r="AE134" i="2"/>
  <c r="AE105" i="2"/>
  <c r="AE91" i="2"/>
  <c r="AE180" i="2"/>
  <c r="AE117" i="2"/>
  <c r="AE111" i="2"/>
  <c r="AE166" i="2"/>
  <c r="AE164" i="2"/>
  <c r="AE84" i="2"/>
  <c r="AE93" i="2"/>
  <c r="AE200" i="2"/>
  <c r="AE160" i="2"/>
  <c r="AE138" i="2"/>
  <c r="AE69" i="2"/>
  <c r="AE97" i="2"/>
  <c r="AE190" i="2"/>
  <c r="AE106" i="2"/>
  <c r="AE113" i="2"/>
  <c r="AE161" i="2"/>
  <c r="AE51" i="2"/>
  <c r="AE80" i="2"/>
  <c r="AE15" i="2"/>
  <c r="AE150" i="2"/>
  <c r="AE42" i="2"/>
  <c r="AE22" i="2"/>
  <c r="AE90" i="2"/>
  <c r="AE142" i="2"/>
  <c r="AE30" i="2"/>
  <c r="AE104" i="2"/>
  <c r="AE124" i="2"/>
  <c r="AE73" i="2"/>
  <c r="AE140" i="2"/>
  <c r="AE26" i="2"/>
  <c r="AE112" i="2"/>
  <c r="AE130" i="2"/>
  <c r="AE165" i="2"/>
  <c r="AE119" i="2"/>
  <c r="AE72" i="2"/>
  <c r="AE116" i="2"/>
  <c r="AE149" i="2"/>
  <c r="AE155" i="2"/>
  <c r="AE24" i="2"/>
  <c r="AE60" i="2"/>
  <c r="AE49" i="2"/>
  <c r="AE163" i="2"/>
  <c r="AE154" i="2"/>
  <c r="AE94" i="2"/>
  <c r="AE170" i="2"/>
  <c r="AE146" i="2"/>
  <c r="AE183" i="2"/>
  <c r="AE59" i="2"/>
  <c r="AE87" i="2"/>
  <c r="AE156" i="2"/>
  <c r="AE63" i="2"/>
  <c r="AE152" i="2"/>
  <c r="AE121" i="2"/>
  <c r="AE144" i="2"/>
  <c r="AE35" i="2"/>
  <c r="AE58" i="2"/>
  <c r="AE77" i="2"/>
  <c r="AE53" i="2"/>
  <c r="AE76" i="2"/>
  <c r="AE195" i="2"/>
  <c r="AE197" i="2"/>
  <c r="AE57" i="2"/>
  <c r="AE31" i="2"/>
  <c r="AE89" i="2"/>
  <c r="AE86" i="2"/>
  <c r="AE100" i="2"/>
  <c r="AE131" i="2"/>
  <c r="AE21" i="2"/>
  <c r="AE46" i="2"/>
  <c r="AE133" i="2"/>
  <c r="AE96" i="2"/>
  <c r="AE54" i="2"/>
  <c r="AE115" i="2"/>
  <c r="AE194" i="2"/>
  <c r="AE101" i="2"/>
  <c r="AE153" i="2"/>
  <c r="AE32" i="2"/>
  <c r="AE174" i="2"/>
  <c r="AE108" i="2"/>
  <c r="AE184" i="2"/>
  <c r="AE177" i="2"/>
  <c r="AE178" i="2"/>
  <c r="AE176" i="2"/>
  <c r="AE132" i="2"/>
  <c r="AE162" i="2"/>
  <c r="AE196" i="2"/>
  <c r="AE120" i="2"/>
  <c r="AE99" i="2"/>
  <c r="AE78" i="2"/>
  <c r="AE65" i="2"/>
  <c r="AE110" i="2"/>
  <c r="AE67" i="2"/>
  <c r="AE187" i="2"/>
  <c r="AE34" i="2"/>
  <c r="AE129" i="2"/>
  <c r="AE82" i="2"/>
  <c r="AE157" i="2"/>
  <c r="AE88" i="2"/>
  <c r="AE25" i="2"/>
  <c r="AE191" i="2"/>
  <c r="AE127" i="2"/>
  <c r="AE102" i="2"/>
  <c r="AE23" i="2"/>
  <c r="AE182" i="2"/>
  <c r="AE203" i="2"/>
  <c r="AE204" i="2"/>
  <c r="AE205" i="2"/>
  <c r="AE206" i="2"/>
  <c r="AE207" i="2"/>
  <c r="AE208" i="2"/>
  <c r="AE209" i="2"/>
  <c r="AE211" i="2"/>
  <c r="AE212" i="2"/>
  <c r="AE213" i="2"/>
  <c r="AE214" i="2"/>
  <c r="AE215" i="2"/>
  <c r="AE216" i="2"/>
  <c r="AE217" i="2"/>
  <c r="AE219" i="2"/>
  <c r="AE220" i="2"/>
  <c r="AE221" i="2"/>
  <c r="AE222" i="2"/>
  <c r="AE223" i="2"/>
  <c r="AE224" i="2"/>
  <c r="AE225" i="2"/>
  <c r="AE226" i="2"/>
  <c r="AE227" i="2"/>
  <c r="AE125" i="2"/>
  <c r="AE33" i="2"/>
  <c r="AE98" i="2"/>
  <c r="AE199" i="2"/>
  <c r="AE167" i="2"/>
  <c r="AE45" i="2"/>
  <c r="AE171" i="2"/>
  <c r="AE136" i="2"/>
  <c r="AE179" i="2"/>
  <c r="AE38" i="2"/>
  <c r="AE71" i="2"/>
  <c r="AE29" i="2"/>
  <c r="AE192" i="2"/>
  <c r="AE17" i="2"/>
  <c r="AE139" i="2"/>
  <c r="AE168" i="2"/>
  <c r="AE95" i="2"/>
  <c r="AE27" i="2"/>
  <c r="AE83" i="2"/>
  <c r="AE169" i="2"/>
  <c r="AE202" i="2"/>
  <c r="AE50" i="2"/>
  <c r="AE70" i="2"/>
  <c r="AE210" i="2"/>
  <c r="AE189" i="2"/>
  <c r="AE186" i="2"/>
  <c r="AE47" i="2"/>
  <c r="AE175" i="2"/>
  <c r="AE74" i="2"/>
  <c r="AE218" i="2"/>
  <c r="AE148" i="2"/>
  <c r="AE122" i="2"/>
  <c r="AE43" i="2"/>
  <c r="AE44" i="2"/>
  <c r="AE18" i="2"/>
  <c r="AE36" i="2"/>
  <c r="AE39" i="2"/>
  <c r="AE158" i="2"/>
  <c r="AE181" i="2"/>
  <c r="AE37" i="2"/>
  <c r="AE55" i="2"/>
  <c r="AE173" i="2"/>
  <c r="AE145" i="2"/>
  <c r="AE85" i="2"/>
  <c r="AE16" i="2"/>
  <c r="AE185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D62" i="2"/>
  <c r="AD41" i="2"/>
  <c r="AD123" i="2"/>
  <c r="AD66" i="2"/>
  <c r="AD126" i="2"/>
  <c r="AD114" i="2"/>
  <c r="AD198" i="2"/>
  <c r="AD79" i="2"/>
  <c r="AD81" i="2"/>
  <c r="AD75" i="2"/>
  <c r="AD107" i="2"/>
  <c r="AD193" i="2"/>
  <c r="AD137" i="2"/>
  <c r="AD172" i="2"/>
  <c r="AD61" i="2"/>
  <c r="AD151" i="2"/>
  <c r="AD40" i="2"/>
  <c r="AD64" i="2"/>
  <c r="AD103" i="2"/>
  <c r="AD109" i="2"/>
  <c r="AD19" i="2"/>
  <c r="AD128" i="2"/>
  <c r="AD159" i="2"/>
  <c r="AD118" i="2"/>
  <c r="AD48" i="2"/>
  <c r="AD52" i="2"/>
  <c r="AD141" i="2"/>
  <c r="AD143" i="2"/>
  <c r="AD92" i="2"/>
  <c r="AD28" i="2"/>
  <c r="AD68" i="2"/>
  <c r="AD188" i="2"/>
  <c r="AD201" i="2"/>
  <c r="AD135" i="2"/>
  <c r="AD20" i="2"/>
  <c r="AD147" i="2"/>
  <c r="AD56" i="2"/>
  <c r="AD134" i="2"/>
  <c r="AD105" i="2"/>
  <c r="AD91" i="2"/>
  <c r="AD180" i="2"/>
  <c r="AD117" i="2"/>
  <c r="AD111" i="2"/>
  <c r="AD166" i="2"/>
  <c r="AD164" i="2"/>
  <c r="AD84" i="2"/>
  <c r="AD93" i="2"/>
  <c r="AD200" i="2"/>
  <c r="AD160" i="2"/>
  <c r="AD138" i="2"/>
  <c r="AD69" i="2"/>
  <c r="AD97" i="2"/>
  <c r="AD190" i="2"/>
  <c r="AD106" i="2"/>
  <c r="AD113" i="2"/>
  <c r="AD161" i="2"/>
  <c r="AD51" i="2"/>
  <c r="AD80" i="2"/>
  <c r="AD15" i="2"/>
  <c r="AD150" i="2"/>
  <c r="AD42" i="2"/>
  <c r="AD22" i="2"/>
  <c r="AD90" i="2"/>
  <c r="AD142" i="2"/>
  <c r="AD30" i="2"/>
  <c r="AD104" i="2"/>
  <c r="AD124" i="2"/>
  <c r="AD73" i="2"/>
  <c r="AD140" i="2"/>
  <c r="AD26" i="2"/>
  <c r="AD112" i="2"/>
  <c r="AD130" i="2"/>
  <c r="AD165" i="2"/>
  <c r="AD119" i="2"/>
  <c r="AD72" i="2"/>
  <c r="AD116" i="2"/>
  <c r="AD149" i="2"/>
  <c r="AD155" i="2"/>
  <c r="AD24" i="2"/>
  <c r="AD60" i="2"/>
  <c r="AD49" i="2"/>
  <c r="AD163" i="2"/>
  <c r="AD154" i="2"/>
  <c r="AD94" i="2"/>
  <c r="AD170" i="2"/>
  <c r="AD146" i="2"/>
  <c r="AD183" i="2"/>
  <c r="AD59" i="2"/>
  <c r="AD87" i="2"/>
  <c r="AD156" i="2"/>
  <c r="AD63" i="2"/>
  <c r="AD152" i="2"/>
  <c r="AD121" i="2"/>
  <c r="AD144" i="2"/>
  <c r="AD35" i="2"/>
  <c r="AD58" i="2"/>
  <c r="AD77" i="2"/>
  <c r="AD53" i="2"/>
  <c r="AD76" i="2"/>
  <c r="AD195" i="2"/>
  <c r="AD197" i="2"/>
  <c r="AD57" i="2"/>
  <c r="AD31" i="2"/>
  <c r="AD89" i="2"/>
  <c r="AD86" i="2"/>
  <c r="AD100" i="2"/>
  <c r="AD131" i="2"/>
  <c r="AD21" i="2"/>
  <c r="AD46" i="2"/>
  <c r="AD133" i="2"/>
  <c r="AD96" i="2"/>
  <c r="AD54" i="2"/>
  <c r="AD115" i="2"/>
  <c r="AD194" i="2"/>
  <c r="AD101" i="2"/>
  <c r="AD153" i="2"/>
  <c r="AD32" i="2"/>
  <c r="AD174" i="2"/>
  <c r="AD108" i="2"/>
  <c r="AD184" i="2"/>
  <c r="AD177" i="2"/>
  <c r="AD178" i="2"/>
  <c r="AD176" i="2"/>
  <c r="AD132" i="2"/>
  <c r="AD162" i="2"/>
  <c r="AD196" i="2"/>
  <c r="AD120" i="2"/>
  <c r="AD99" i="2"/>
  <c r="AD78" i="2"/>
  <c r="AD65" i="2"/>
  <c r="AD110" i="2"/>
  <c r="AD67" i="2"/>
  <c r="AD187" i="2"/>
  <c r="AD34" i="2"/>
  <c r="AD129" i="2"/>
  <c r="AD82" i="2"/>
  <c r="AD157" i="2"/>
  <c r="AD88" i="2"/>
  <c r="AD25" i="2"/>
  <c r="AD191" i="2"/>
  <c r="AD127" i="2"/>
  <c r="AD102" i="2"/>
  <c r="AD23" i="2"/>
  <c r="AD182" i="2"/>
  <c r="AD203" i="2"/>
  <c r="AD204" i="2"/>
  <c r="AD205" i="2"/>
  <c r="AD206" i="2"/>
  <c r="AD207" i="2"/>
  <c r="AD208" i="2"/>
  <c r="AD209" i="2"/>
  <c r="AD211" i="2"/>
  <c r="AD212" i="2"/>
  <c r="AD213" i="2"/>
  <c r="AD214" i="2"/>
  <c r="AD215" i="2"/>
  <c r="AD216" i="2"/>
  <c r="AD217" i="2"/>
  <c r="AD219" i="2"/>
  <c r="AD220" i="2"/>
  <c r="AD221" i="2"/>
  <c r="AD222" i="2"/>
  <c r="AD223" i="2"/>
  <c r="AD224" i="2"/>
  <c r="AD225" i="2"/>
  <c r="AD226" i="2"/>
  <c r="AD227" i="2"/>
  <c r="AD125" i="2"/>
  <c r="AD33" i="2"/>
  <c r="AD98" i="2"/>
  <c r="AD199" i="2"/>
  <c r="AD167" i="2"/>
  <c r="AD45" i="2"/>
  <c r="AD171" i="2"/>
  <c r="AD136" i="2"/>
  <c r="AD179" i="2"/>
  <c r="AD38" i="2"/>
  <c r="AD71" i="2"/>
  <c r="AD29" i="2"/>
  <c r="AD192" i="2"/>
  <c r="AD17" i="2"/>
  <c r="AD139" i="2"/>
  <c r="AD168" i="2"/>
  <c r="AD95" i="2"/>
  <c r="AD27" i="2"/>
  <c r="AD83" i="2"/>
  <c r="AD169" i="2"/>
  <c r="AD202" i="2"/>
  <c r="AD50" i="2"/>
  <c r="AD70" i="2"/>
  <c r="AD210" i="2"/>
  <c r="AD189" i="2"/>
  <c r="AD186" i="2"/>
  <c r="AD47" i="2"/>
  <c r="AD175" i="2"/>
  <c r="AD74" i="2"/>
  <c r="AD218" i="2"/>
  <c r="AD148" i="2"/>
  <c r="AD122" i="2"/>
  <c r="AD43" i="2"/>
  <c r="AD44" i="2"/>
  <c r="AD18" i="2"/>
  <c r="AD36" i="2"/>
  <c r="AD39" i="2"/>
  <c r="AD158" i="2"/>
  <c r="AD181" i="2"/>
  <c r="AD37" i="2"/>
  <c r="AD55" i="2"/>
  <c r="AD173" i="2"/>
  <c r="AD145" i="2"/>
  <c r="AD85" i="2"/>
  <c r="AD16" i="2"/>
  <c r="AD185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C62" i="2"/>
  <c r="AC41" i="2"/>
  <c r="AC123" i="2"/>
  <c r="AC66" i="2"/>
  <c r="AC126" i="2"/>
  <c r="AC114" i="2"/>
  <c r="AC198" i="2"/>
  <c r="AC79" i="2"/>
  <c r="AC81" i="2"/>
  <c r="AC75" i="2"/>
  <c r="AC107" i="2"/>
  <c r="AC193" i="2"/>
  <c r="AC137" i="2"/>
  <c r="AC172" i="2"/>
  <c r="AC61" i="2"/>
  <c r="AC151" i="2"/>
  <c r="AC40" i="2"/>
  <c r="AC64" i="2"/>
  <c r="AC103" i="2"/>
  <c r="AC109" i="2"/>
  <c r="AC19" i="2"/>
  <c r="AC128" i="2"/>
  <c r="AC159" i="2"/>
  <c r="AC118" i="2"/>
  <c r="AC48" i="2"/>
  <c r="AC52" i="2"/>
  <c r="AC141" i="2"/>
  <c r="AC143" i="2"/>
  <c r="AC92" i="2"/>
  <c r="AC28" i="2"/>
  <c r="AC68" i="2"/>
  <c r="AC188" i="2"/>
  <c r="AC201" i="2"/>
  <c r="AC135" i="2"/>
  <c r="AC20" i="2"/>
  <c r="AC147" i="2"/>
  <c r="AC56" i="2"/>
  <c r="AC134" i="2"/>
  <c r="AC105" i="2"/>
  <c r="AC91" i="2"/>
  <c r="AC180" i="2"/>
  <c r="AC117" i="2"/>
  <c r="AC111" i="2"/>
  <c r="AC166" i="2"/>
  <c r="AC164" i="2"/>
  <c r="AC84" i="2"/>
  <c r="AC93" i="2"/>
  <c r="AC200" i="2"/>
  <c r="AC160" i="2"/>
  <c r="AC138" i="2"/>
  <c r="AC69" i="2"/>
  <c r="AC97" i="2"/>
  <c r="AC190" i="2"/>
  <c r="AC106" i="2"/>
  <c r="AC113" i="2"/>
  <c r="AC161" i="2"/>
  <c r="AC51" i="2"/>
  <c r="AC80" i="2"/>
  <c r="AC15" i="2"/>
  <c r="AC150" i="2"/>
  <c r="AC42" i="2"/>
  <c r="AC22" i="2"/>
  <c r="AC90" i="2"/>
  <c r="AC142" i="2"/>
  <c r="AC30" i="2"/>
  <c r="AC104" i="2"/>
  <c r="AC124" i="2"/>
  <c r="AC73" i="2"/>
  <c r="AC140" i="2"/>
  <c r="AC26" i="2"/>
  <c r="AC112" i="2"/>
  <c r="AC130" i="2"/>
  <c r="AC165" i="2"/>
  <c r="AC119" i="2"/>
  <c r="AC72" i="2"/>
  <c r="AC116" i="2"/>
  <c r="AC149" i="2"/>
  <c r="AC155" i="2"/>
  <c r="AC24" i="2"/>
  <c r="AC60" i="2"/>
  <c r="AC49" i="2"/>
  <c r="AC163" i="2"/>
  <c r="AC154" i="2"/>
  <c r="AC94" i="2"/>
  <c r="AC170" i="2"/>
  <c r="AC146" i="2"/>
  <c r="AC183" i="2"/>
  <c r="AC59" i="2"/>
  <c r="AC87" i="2"/>
  <c r="AC156" i="2"/>
  <c r="AC63" i="2"/>
  <c r="AC152" i="2"/>
  <c r="AC121" i="2"/>
  <c r="AC144" i="2"/>
  <c r="AC35" i="2"/>
  <c r="AC58" i="2"/>
  <c r="AC77" i="2"/>
  <c r="AC53" i="2"/>
  <c r="AC76" i="2"/>
  <c r="AC195" i="2"/>
  <c r="AC197" i="2"/>
  <c r="AC57" i="2"/>
  <c r="AC31" i="2"/>
  <c r="AC89" i="2"/>
  <c r="AC86" i="2"/>
  <c r="AC100" i="2"/>
  <c r="AC131" i="2"/>
  <c r="AC21" i="2"/>
  <c r="AC46" i="2"/>
  <c r="AC133" i="2"/>
  <c r="AC96" i="2"/>
  <c r="AC54" i="2"/>
  <c r="AC115" i="2"/>
  <c r="AC194" i="2"/>
  <c r="AC101" i="2"/>
  <c r="AC153" i="2"/>
  <c r="AC32" i="2"/>
  <c r="AC174" i="2"/>
  <c r="AC108" i="2"/>
  <c r="AC184" i="2"/>
  <c r="AC177" i="2"/>
  <c r="AC178" i="2"/>
  <c r="AC176" i="2"/>
  <c r="AC132" i="2"/>
  <c r="AC162" i="2"/>
  <c r="AC196" i="2"/>
  <c r="AC120" i="2"/>
  <c r="AC99" i="2"/>
  <c r="AC78" i="2"/>
  <c r="AC65" i="2"/>
  <c r="AC110" i="2"/>
  <c r="AC67" i="2"/>
  <c r="AC187" i="2"/>
  <c r="AC34" i="2"/>
  <c r="AC129" i="2"/>
  <c r="AC82" i="2"/>
  <c r="AC157" i="2"/>
  <c r="AC88" i="2"/>
  <c r="AC25" i="2"/>
  <c r="AC191" i="2"/>
  <c r="AC127" i="2"/>
  <c r="AC102" i="2"/>
  <c r="AC23" i="2"/>
  <c r="AC182" i="2"/>
  <c r="AC203" i="2"/>
  <c r="AC204" i="2"/>
  <c r="AC205" i="2"/>
  <c r="AC206" i="2"/>
  <c r="AC207" i="2"/>
  <c r="AC208" i="2"/>
  <c r="AC209" i="2"/>
  <c r="AC211" i="2"/>
  <c r="AC212" i="2"/>
  <c r="AC213" i="2"/>
  <c r="AC214" i="2"/>
  <c r="AC215" i="2"/>
  <c r="AC216" i="2"/>
  <c r="AC217" i="2"/>
  <c r="AC219" i="2"/>
  <c r="AC220" i="2"/>
  <c r="AC221" i="2"/>
  <c r="AC222" i="2"/>
  <c r="AC223" i="2"/>
  <c r="AC224" i="2"/>
  <c r="AC225" i="2"/>
  <c r="AC226" i="2"/>
  <c r="AC227" i="2"/>
  <c r="AC125" i="2"/>
  <c r="AC33" i="2"/>
  <c r="AC98" i="2"/>
  <c r="AC199" i="2"/>
  <c r="AC167" i="2"/>
  <c r="AC45" i="2"/>
  <c r="AC171" i="2"/>
  <c r="AC136" i="2"/>
  <c r="AC179" i="2"/>
  <c r="AC38" i="2"/>
  <c r="AC71" i="2"/>
  <c r="AC29" i="2"/>
  <c r="AC192" i="2"/>
  <c r="AC17" i="2"/>
  <c r="AC139" i="2"/>
  <c r="AC168" i="2"/>
  <c r="AC95" i="2"/>
  <c r="AC27" i="2"/>
  <c r="AC83" i="2"/>
  <c r="AC169" i="2"/>
  <c r="AC202" i="2"/>
  <c r="AC50" i="2"/>
  <c r="AC70" i="2"/>
  <c r="AC210" i="2"/>
  <c r="AC189" i="2"/>
  <c r="AC186" i="2"/>
  <c r="AC47" i="2"/>
  <c r="AC175" i="2"/>
  <c r="AC74" i="2"/>
  <c r="AC218" i="2"/>
  <c r="AC148" i="2"/>
  <c r="AC122" i="2"/>
  <c r="AC43" i="2"/>
  <c r="AC44" i="2"/>
  <c r="AC18" i="2"/>
  <c r="AC36" i="2"/>
  <c r="AC39" i="2"/>
  <c r="AC158" i="2"/>
  <c r="AC181" i="2"/>
  <c r="AC37" i="2"/>
  <c r="AC55" i="2"/>
  <c r="AC173" i="2"/>
  <c r="AC145" i="2"/>
  <c r="AC85" i="2"/>
  <c r="AC16" i="2"/>
  <c r="AC185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B375" i="2"/>
  <c r="AB374" i="2"/>
  <c r="AB373" i="2"/>
  <c r="AB372" i="2"/>
  <c r="AB371" i="2"/>
  <c r="AB370" i="2"/>
  <c r="AB369" i="2"/>
  <c r="AB368" i="2"/>
  <c r="AB367" i="2"/>
  <c r="AB366" i="2"/>
  <c r="AB365" i="2"/>
  <c r="AB364" i="2"/>
  <c r="AB363" i="2"/>
  <c r="AB362" i="2"/>
  <c r="AB361" i="2"/>
  <c r="AB360" i="2"/>
  <c r="AB359" i="2"/>
  <c r="AB358" i="2"/>
  <c r="AB357" i="2"/>
  <c r="AB356" i="2"/>
  <c r="AB355" i="2"/>
  <c r="AB354" i="2"/>
  <c r="AB353" i="2"/>
  <c r="AB352" i="2"/>
  <c r="AB351" i="2"/>
  <c r="AB350" i="2"/>
  <c r="AB349" i="2"/>
  <c r="AB348" i="2"/>
  <c r="AB347" i="2"/>
  <c r="AB346" i="2"/>
  <c r="AB345" i="2"/>
  <c r="AB344" i="2"/>
  <c r="AB343" i="2"/>
  <c r="AB342" i="2"/>
  <c r="AB341" i="2"/>
  <c r="AB340" i="2"/>
  <c r="AB339" i="2"/>
  <c r="AB338" i="2"/>
  <c r="AB337" i="2"/>
  <c r="AB336" i="2"/>
  <c r="AB335" i="2"/>
  <c r="AB334" i="2"/>
  <c r="AB333" i="2"/>
  <c r="AB332" i="2"/>
  <c r="AB331" i="2"/>
  <c r="AB330" i="2"/>
  <c r="AB329" i="2"/>
  <c r="AB328" i="2"/>
  <c r="AB327" i="2"/>
  <c r="AB326" i="2"/>
  <c r="AB325" i="2"/>
  <c r="AB324" i="2"/>
  <c r="AB323" i="2"/>
  <c r="AB322" i="2"/>
  <c r="AB321" i="2"/>
  <c r="AB320" i="2"/>
  <c r="AB319" i="2"/>
  <c r="AB318" i="2"/>
  <c r="AB317" i="2"/>
  <c r="AB316" i="2"/>
  <c r="AB315" i="2"/>
  <c r="AB314" i="2"/>
  <c r="AB313" i="2"/>
  <c r="AB312" i="2"/>
  <c r="AB311" i="2"/>
  <c r="AB310" i="2"/>
  <c r="AB309" i="2"/>
  <c r="AB308" i="2"/>
  <c r="AB307" i="2"/>
  <c r="AB306" i="2"/>
  <c r="AB305" i="2"/>
  <c r="AB304" i="2"/>
  <c r="AB303" i="2"/>
  <c r="AB302" i="2"/>
  <c r="AB301" i="2"/>
  <c r="AB300" i="2"/>
  <c r="AB299" i="2"/>
  <c r="AB298" i="2"/>
  <c r="AB297" i="2"/>
  <c r="AB296" i="2"/>
  <c r="AB295" i="2"/>
  <c r="AB294" i="2"/>
  <c r="AB293" i="2"/>
  <c r="AB292" i="2"/>
  <c r="AB291" i="2"/>
  <c r="AB290" i="2"/>
  <c r="AB289" i="2"/>
  <c r="AB288" i="2"/>
  <c r="AB287" i="2"/>
  <c r="AB286" i="2"/>
  <c r="AB285" i="2"/>
  <c r="AB284" i="2"/>
  <c r="AB283" i="2"/>
  <c r="AB282" i="2"/>
  <c r="AB281" i="2"/>
  <c r="AB280" i="2"/>
  <c r="AB279" i="2"/>
  <c r="AB278" i="2"/>
  <c r="AB277" i="2"/>
  <c r="AB276" i="2"/>
  <c r="AB275" i="2"/>
  <c r="AB274" i="2"/>
  <c r="AB273" i="2"/>
  <c r="AB272" i="2"/>
  <c r="AB271" i="2"/>
  <c r="AB270" i="2"/>
  <c r="AB269" i="2"/>
  <c r="AB268" i="2"/>
  <c r="AB267" i="2"/>
  <c r="AB266" i="2"/>
  <c r="AB265" i="2"/>
  <c r="AB264" i="2"/>
  <c r="AB263" i="2"/>
  <c r="AB262" i="2"/>
  <c r="AB261" i="2"/>
  <c r="AB260" i="2"/>
  <c r="AB259" i="2"/>
  <c r="AB258" i="2"/>
  <c r="AB257" i="2"/>
  <c r="AB256" i="2"/>
  <c r="AB255" i="2"/>
  <c r="AB254" i="2"/>
  <c r="AB253" i="2"/>
  <c r="AB252" i="2"/>
  <c r="AB251" i="2"/>
  <c r="AB250" i="2"/>
  <c r="AB249" i="2"/>
  <c r="AB248" i="2"/>
  <c r="AB247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185" i="2"/>
  <c r="AB16" i="2"/>
  <c r="AB85" i="2"/>
  <c r="AB145" i="2"/>
  <c r="AB173" i="2"/>
  <c r="AB55" i="2"/>
  <c r="AB37" i="2"/>
  <c r="AB181" i="2"/>
  <c r="AB158" i="2"/>
  <c r="AB39" i="2"/>
  <c r="AB36" i="2"/>
  <c r="AB18" i="2"/>
  <c r="AB44" i="2"/>
  <c r="AB43" i="2"/>
  <c r="AB122" i="2"/>
  <c r="AB148" i="2"/>
  <c r="AB218" i="2"/>
  <c r="AB74" i="2"/>
  <c r="AB175" i="2"/>
  <c r="AB47" i="2"/>
  <c r="AB186" i="2"/>
  <c r="AB189" i="2"/>
  <c r="AB210" i="2"/>
  <c r="AB70" i="2"/>
  <c r="AB50" i="2"/>
  <c r="AB202" i="2"/>
  <c r="AB169" i="2"/>
  <c r="AB83" i="2"/>
  <c r="AB27" i="2"/>
  <c r="AB95" i="2"/>
  <c r="AB168" i="2"/>
  <c r="AB139" i="2"/>
  <c r="AB17" i="2"/>
  <c r="AB192" i="2"/>
  <c r="AB29" i="2"/>
  <c r="AB71" i="2"/>
  <c r="AB38" i="2"/>
  <c r="AB179" i="2"/>
  <c r="AB136" i="2"/>
  <c r="AB171" i="2"/>
  <c r="AB45" i="2"/>
  <c r="AB167" i="2"/>
  <c r="AB199" i="2"/>
  <c r="AB98" i="2"/>
  <c r="AB33" i="2"/>
  <c r="AB125" i="2"/>
  <c r="AB227" i="2"/>
  <c r="AB226" i="2"/>
  <c r="AB225" i="2"/>
  <c r="AB224" i="2"/>
  <c r="AB223" i="2"/>
  <c r="AB222" i="2"/>
  <c r="AB221" i="2"/>
  <c r="AB220" i="2"/>
  <c r="AB219" i="2"/>
  <c r="AB217" i="2"/>
  <c r="AB216" i="2"/>
  <c r="AB215" i="2"/>
  <c r="AB214" i="2"/>
  <c r="AB213" i="2"/>
  <c r="AB212" i="2"/>
  <c r="AB211" i="2"/>
  <c r="AB209" i="2"/>
  <c r="AB208" i="2"/>
  <c r="AB207" i="2"/>
  <c r="AB206" i="2"/>
  <c r="AB205" i="2"/>
  <c r="AB204" i="2"/>
  <c r="AB203" i="2"/>
  <c r="AB182" i="2"/>
  <c r="AB23" i="2"/>
  <c r="AB102" i="2"/>
  <c r="AB127" i="2"/>
  <c r="AB191" i="2"/>
  <c r="AB25" i="2"/>
  <c r="AB88" i="2"/>
  <c r="AB157" i="2"/>
  <c r="AB82" i="2"/>
  <c r="AB129" i="2"/>
  <c r="AB34" i="2"/>
  <c r="AB187" i="2"/>
  <c r="AB67" i="2"/>
  <c r="AB110" i="2"/>
  <c r="AB65" i="2"/>
  <c r="AB78" i="2"/>
  <c r="AB99" i="2"/>
  <c r="AB120" i="2"/>
  <c r="AB196" i="2"/>
  <c r="AB162" i="2"/>
  <c r="AB132" i="2"/>
  <c r="AB176" i="2"/>
  <c r="AB178" i="2"/>
  <c r="AB177" i="2"/>
  <c r="AB184" i="2"/>
  <c r="AB108" i="2"/>
  <c r="AB174" i="2"/>
  <c r="AB32" i="2"/>
  <c r="AB153" i="2"/>
  <c r="AB101" i="2"/>
  <c r="AB194" i="2"/>
  <c r="AB115" i="2"/>
  <c r="AB54" i="2"/>
  <c r="AB96" i="2"/>
  <c r="AB133" i="2"/>
  <c r="AB46" i="2"/>
  <c r="AB21" i="2"/>
  <c r="AB131" i="2"/>
  <c r="AB100" i="2"/>
  <c r="AB86" i="2"/>
  <c r="AB89" i="2"/>
  <c r="AB31" i="2"/>
  <c r="AB57" i="2"/>
  <c r="AB197" i="2"/>
  <c r="AB195" i="2"/>
  <c r="AB76" i="2"/>
  <c r="AB53" i="2"/>
  <c r="AB77" i="2"/>
  <c r="AB58" i="2"/>
  <c r="AB35" i="2"/>
  <c r="AB144" i="2"/>
  <c r="AB121" i="2"/>
  <c r="AB152" i="2"/>
  <c r="AB63" i="2"/>
  <c r="AB156" i="2"/>
  <c r="AB87" i="2"/>
  <c r="AB59" i="2"/>
  <c r="AB183" i="2"/>
  <c r="AB146" i="2"/>
  <c r="AB170" i="2"/>
  <c r="AB94" i="2"/>
  <c r="AB154" i="2"/>
  <c r="AB163" i="2"/>
  <c r="AB49" i="2"/>
  <c r="AB60" i="2"/>
  <c r="AB24" i="2"/>
  <c r="AB155" i="2"/>
  <c r="AB149" i="2"/>
  <c r="AB116" i="2"/>
  <c r="AB72" i="2"/>
  <c r="AB119" i="2"/>
  <c r="AB165" i="2"/>
  <c r="AB130" i="2"/>
  <c r="AB112" i="2"/>
  <c r="AB26" i="2"/>
  <c r="AB140" i="2"/>
  <c r="AB73" i="2"/>
  <c r="AB124" i="2"/>
  <c r="AB104" i="2"/>
  <c r="AB30" i="2"/>
  <c r="AB142" i="2"/>
  <c r="AB90" i="2"/>
  <c r="AB22" i="2"/>
  <c r="AB42" i="2"/>
  <c r="AB150" i="2"/>
  <c r="AB15" i="2"/>
  <c r="AB80" i="2"/>
  <c r="AB51" i="2"/>
  <c r="AB161" i="2"/>
  <c r="AB113" i="2"/>
  <c r="AB106" i="2"/>
  <c r="AB190" i="2"/>
  <c r="AB97" i="2"/>
  <c r="AB69" i="2"/>
  <c r="AB138" i="2"/>
  <c r="AB160" i="2"/>
  <c r="AB200" i="2"/>
  <c r="AB93" i="2"/>
  <c r="AB84" i="2"/>
  <c r="AB164" i="2"/>
  <c r="AB166" i="2"/>
  <c r="AB111" i="2"/>
  <c r="AB117" i="2"/>
  <c r="AB180" i="2"/>
  <c r="AB91" i="2"/>
  <c r="AB105" i="2"/>
  <c r="AB134" i="2"/>
  <c r="AB56" i="2"/>
  <c r="AB147" i="2"/>
  <c r="AB20" i="2"/>
  <c r="AB135" i="2"/>
  <c r="AB201" i="2"/>
  <c r="AB188" i="2"/>
  <c r="AB68" i="2"/>
  <c r="AB28" i="2"/>
  <c r="AB92" i="2"/>
  <c r="AB143" i="2"/>
  <c r="AB141" i="2"/>
  <c r="AB52" i="2"/>
  <c r="AB48" i="2"/>
  <c r="AB118" i="2"/>
  <c r="AB159" i="2"/>
  <c r="AB128" i="2"/>
  <c r="AB19" i="2"/>
  <c r="AB109" i="2"/>
  <c r="AB103" i="2"/>
  <c r="AB64" i="2"/>
  <c r="AB40" i="2"/>
  <c r="AB151" i="2"/>
  <c r="AB61" i="2"/>
  <c r="AB172" i="2"/>
  <c r="AB137" i="2"/>
  <c r="AB193" i="2"/>
  <c r="AB107" i="2"/>
  <c r="AB75" i="2"/>
  <c r="AB81" i="2"/>
  <c r="AB79" i="2"/>
  <c r="AB198" i="2"/>
  <c r="AB114" i="2"/>
  <c r="AB126" i="2"/>
  <c r="AB66" i="2"/>
  <c r="AB123" i="2"/>
  <c r="AB41" i="2"/>
  <c r="AB62" i="2"/>
  <c r="A444" i="1" l="1"/>
  <c r="A362" i="1"/>
  <c r="A39" i="1"/>
  <c r="A507" i="1"/>
  <c r="A528" i="1"/>
  <c r="A550" i="1"/>
  <c r="A31" i="1"/>
  <c r="A609" i="1"/>
  <c r="A619" i="1"/>
  <c r="A674" i="1"/>
  <c r="A41" i="1"/>
  <c r="A42" i="1"/>
  <c r="A385" i="1"/>
  <c r="A495" i="1"/>
  <c r="A212" i="1"/>
  <c r="A429" i="1"/>
  <c r="A1004" i="1"/>
  <c r="A391" i="1"/>
  <c r="A900" i="1"/>
  <c r="A1067" i="1"/>
  <c r="A618" i="1"/>
  <c r="A1166" i="1"/>
  <c r="A922" i="1"/>
  <c r="A840" i="1"/>
  <c r="A589" i="1"/>
  <c r="A529" i="1"/>
  <c r="A497" i="1"/>
  <c r="A681" i="1"/>
  <c r="A18" i="1"/>
  <c r="A163" i="1"/>
  <c r="A786" i="1"/>
  <c r="A243" i="1"/>
  <c r="A426" i="1"/>
  <c r="A427" i="1"/>
  <c r="A604" i="1"/>
  <c r="A148" i="1"/>
  <c r="A103" i="1"/>
  <c r="A560" i="1"/>
  <c r="A581" i="1"/>
  <c r="A650" i="1"/>
  <c r="A345" i="1"/>
  <c r="A660" i="1"/>
  <c r="A46" i="1"/>
  <c r="A47" i="1"/>
  <c r="A566" i="1"/>
  <c r="A1108" i="1"/>
  <c r="A1129" i="1"/>
  <c r="A1130" i="1"/>
  <c r="A977" i="1"/>
  <c r="A644" i="1"/>
  <c r="A234" i="1"/>
  <c r="A102" i="1"/>
  <c r="A130" i="1"/>
  <c r="A138" i="1"/>
  <c r="A185" i="1"/>
  <c r="A375" i="1"/>
  <c r="A411" i="1"/>
  <c r="A412" i="1"/>
  <c r="A956" i="1"/>
  <c r="A957" i="1"/>
  <c r="A499" i="1"/>
  <c r="A534" i="1"/>
  <c r="A791" i="1"/>
  <c r="A239" i="1"/>
  <c r="A247" i="1"/>
  <c r="A603" i="1"/>
  <c r="A621" i="1"/>
  <c r="A827" i="1"/>
  <c r="A334" i="1"/>
  <c r="A503" i="1"/>
  <c r="A796" i="1"/>
  <c r="A662" i="1"/>
  <c r="A575" i="1"/>
  <c r="A425" i="1"/>
  <c r="A679" i="1"/>
  <c r="A774" i="1"/>
  <c r="A1001" i="1"/>
  <c r="A146" i="1"/>
  <c r="A87" i="1"/>
  <c r="A801" i="1"/>
  <c r="A1175" i="1"/>
  <c r="A819" i="1"/>
  <c r="A760" i="1"/>
  <c r="A940" i="1"/>
  <c r="A559" i="1"/>
  <c r="A588" i="1"/>
  <c r="A15" i="1"/>
  <c r="A205" i="1"/>
  <c r="A206" i="1"/>
  <c r="A483" i="1"/>
  <c r="A1096" i="1"/>
  <c r="A642" i="1"/>
  <c r="A53" i="1"/>
  <c r="A131" i="1"/>
  <c r="A565" i="1"/>
  <c r="A765" i="1"/>
  <c r="A633" i="1"/>
  <c r="A569" i="1"/>
  <c r="A803" i="1"/>
  <c r="A741" i="1"/>
  <c r="A378" i="1"/>
  <c r="A43" i="1"/>
  <c r="A593" i="1"/>
  <c r="A419" i="1"/>
  <c r="A420" i="1"/>
  <c r="A135" i="1"/>
  <c r="A524" i="1"/>
  <c r="A293" i="1"/>
  <c r="A295" i="1"/>
  <c r="A379" i="1"/>
  <c r="A1123" i="1"/>
  <c r="A1155" i="1"/>
  <c r="A70" i="1"/>
  <c r="A1143" i="1"/>
  <c r="A296" i="1"/>
  <c r="A862" i="1"/>
  <c r="A975" i="1"/>
  <c r="A397" i="1"/>
  <c r="A297" i="1"/>
  <c r="A443" i="1"/>
  <c r="A1133" i="1"/>
  <c r="A573" i="1"/>
  <c r="A1086" i="1"/>
  <c r="A1051" i="1"/>
  <c r="A853" i="1"/>
  <c r="A830" i="1"/>
  <c r="A784" i="1"/>
  <c r="A750" i="1"/>
  <c r="A747" i="1"/>
  <c r="A705" i="1"/>
  <c r="A605" i="1"/>
  <c r="A183" i="1"/>
  <c r="A167" i="1"/>
  <c r="A685" i="1"/>
  <c r="A284" i="1"/>
  <c r="A329" i="1"/>
  <c r="A374" i="1"/>
  <c r="A4" i="1"/>
  <c r="A279" i="1"/>
  <c r="A462" i="1"/>
  <c r="A292" i="1"/>
  <c r="A500" i="1"/>
  <c r="A625" i="1"/>
  <c r="A645" i="1"/>
  <c r="A751" i="1"/>
  <c r="A898" i="1"/>
  <c r="A946" i="1"/>
  <c r="A950" i="1"/>
  <c r="A1019" i="1"/>
  <c r="A1057" i="1"/>
  <c r="A1065" i="1"/>
  <c r="A1124" i="1"/>
  <c r="A1161" i="1"/>
  <c r="A1180" i="1"/>
  <c r="A584" i="1"/>
  <c r="A663" i="1"/>
  <c r="A77" i="1"/>
  <c r="A27" i="1"/>
  <c r="A122" i="1"/>
  <c r="A137" i="1"/>
  <c r="A195" i="1"/>
  <c r="A340" i="1"/>
  <c r="A452" i="1"/>
  <c r="A517" i="1"/>
  <c r="A542" i="1"/>
  <c r="A571" i="1"/>
  <c r="A655" i="1"/>
  <c r="A718" i="1"/>
  <c r="A719" i="1"/>
  <c r="A781" i="1"/>
  <c r="A904" i="1"/>
  <c r="A959" i="1"/>
  <c r="A1149" i="1"/>
  <c r="A38" i="1"/>
  <c r="A541" i="1"/>
  <c r="A548" i="1"/>
  <c r="A913" i="1"/>
  <c r="A168" i="1"/>
  <c r="A221" i="1"/>
  <c r="A92" i="1"/>
  <c r="A260" i="1"/>
  <c r="A98" i="1"/>
  <c r="A459" i="1"/>
  <c r="A656" i="1"/>
  <c r="A261" i="1"/>
  <c r="A1097" i="1"/>
  <c r="A479" i="1"/>
  <c r="A870" i="1"/>
  <c r="A831" i="1"/>
  <c r="A767" i="1"/>
  <c r="A755" i="1"/>
  <c r="A639" i="1"/>
  <c r="A509" i="1"/>
  <c r="A405" i="1"/>
  <c r="A335" i="1"/>
  <c r="A308" i="1"/>
  <c r="A289" i="1"/>
  <c r="A160" i="1"/>
  <c r="A66" i="1"/>
  <c r="A315" i="1"/>
  <c r="A158" i="1"/>
  <c r="A708" i="1"/>
  <c r="A930" i="1"/>
  <c r="A79" i="1"/>
  <c r="A226" i="1"/>
  <c r="A370" i="1"/>
  <c r="A596" i="1"/>
  <c r="A597" i="1"/>
  <c r="A1012" i="1"/>
  <c r="A1103" i="1"/>
  <c r="A714" i="1"/>
  <c r="A367" i="1"/>
  <c r="A574" i="1"/>
  <c r="A445" i="1"/>
  <c r="A869" i="1"/>
  <c r="A911" i="1"/>
  <c r="A687" i="1"/>
  <c r="A45" i="1"/>
  <c r="A1118" i="1"/>
  <c r="A1033" i="1"/>
  <c r="A651" i="1"/>
  <c r="A330" i="1"/>
  <c r="A868" i="1"/>
  <c r="A826" i="1"/>
  <c r="A648" i="1"/>
  <c r="A668" i="1"/>
  <c r="A1049" i="1"/>
  <c r="A356" i="1"/>
  <c r="A501" i="1"/>
  <c r="A536" i="1"/>
  <c r="A939" i="1"/>
  <c r="A1013" i="1"/>
  <c r="A953" i="1"/>
  <c r="A1112" i="1"/>
  <c r="A934" i="1"/>
  <c r="A555" i="1"/>
  <c r="A931" i="1"/>
  <c r="A229" i="1"/>
  <c r="A658" i="1"/>
  <c r="A632" i="1"/>
  <c r="A33" i="1"/>
  <c r="A272" i="1"/>
  <c r="A273" i="1"/>
  <c r="A446" i="1"/>
  <c r="A629" i="1"/>
  <c r="A695" i="1"/>
  <c r="A842" i="1"/>
  <c r="A423" i="1"/>
  <c r="A29" i="1"/>
  <c r="A118" i="1"/>
  <c r="A376" i="1"/>
  <c r="A377" i="1"/>
  <c r="A698" i="1"/>
  <c r="A105" i="1"/>
  <c r="A331" i="1"/>
  <c r="A1167" i="1"/>
  <c r="A1048" i="1"/>
  <c r="A1030" i="1"/>
  <c r="A780" i="1"/>
  <c r="A920" i="1"/>
  <c r="A1141" i="1"/>
  <c r="A416" i="1"/>
  <c r="A85" i="1"/>
  <c r="A616" i="1"/>
  <c r="A124" i="1"/>
  <c r="A125" i="1"/>
  <c r="A480" i="1"/>
  <c r="A489" i="1"/>
  <c r="A523" i="1"/>
  <c r="A606" i="1"/>
  <c r="A712" i="1"/>
  <c r="A622" i="1"/>
  <c r="A912" i="1"/>
  <c r="A916" i="1"/>
  <c r="A852" i="1"/>
  <c r="A210" i="1"/>
  <c r="A670" i="1"/>
  <c r="A136" i="1"/>
  <c r="A17" i="1"/>
  <c r="A1053" i="1"/>
  <c r="A488" i="1"/>
  <c r="A142" i="1"/>
  <c r="A1184" i="1"/>
  <c r="A1137" i="1"/>
  <c r="A547" i="1"/>
  <c r="A775" i="1"/>
  <c r="A1005" i="1"/>
  <c r="A895" i="1"/>
  <c r="A809" i="1"/>
  <c r="A424" i="1"/>
  <c r="A199" i="1"/>
  <c r="A196" i="1"/>
  <c r="A990" i="1"/>
  <c r="A165" i="1"/>
  <c r="A1142" i="1"/>
  <c r="A1107" i="1"/>
  <c r="A689" i="1"/>
  <c r="A537" i="1"/>
  <c r="A491" i="1"/>
  <c r="A879" i="1"/>
  <c r="A757" i="1"/>
  <c r="A969" i="1"/>
  <c r="A654" i="1"/>
  <c r="A305" i="1"/>
  <c r="A81" i="1"/>
  <c r="A1084" i="1"/>
  <c r="A1000" i="1"/>
  <c r="A457" i="1"/>
  <c r="A74" i="1"/>
  <c r="A94" i="1"/>
  <c r="A252" i="1"/>
  <c r="A339" i="1"/>
  <c r="A44" i="1"/>
  <c r="A353" i="1"/>
  <c r="A434" i="1"/>
  <c r="A686" i="1"/>
  <c r="A723" i="1"/>
  <c r="A732" i="1"/>
  <c r="A1098" i="1"/>
  <c r="A104" i="1"/>
  <c r="A1171" i="1"/>
  <c r="A1099" i="1"/>
  <c r="A143" i="1"/>
  <c r="A582" i="1"/>
  <c r="A891" i="1"/>
  <c r="A682" i="1"/>
  <c r="A213" i="1"/>
  <c r="A1083" i="1"/>
  <c r="A754" i="1"/>
  <c r="A974" i="1"/>
  <c r="A10" i="1"/>
  <c r="A539" i="1"/>
  <c r="A227" i="1"/>
  <c r="A83" i="1"/>
  <c r="A586" i="1"/>
  <c r="A908" i="1"/>
  <c r="A611" i="1"/>
  <c r="A114" i="1"/>
  <c r="A720" i="1"/>
  <c r="A238" i="1"/>
  <c r="A812" i="1"/>
  <c r="A1045" i="1"/>
  <c r="A1172" i="1"/>
  <c r="A538" i="1"/>
  <c r="A680" i="1"/>
  <c r="A1038" i="1"/>
  <c r="A1117" i="1"/>
  <c r="A1152" i="1"/>
  <c r="A301" i="1"/>
  <c r="A322" i="1"/>
  <c r="A270" i="1"/>
  <c r="A365" i="1"/>
  <c r="A454" i="1"/>
  <c r="A535" i="1"/>
  <c r="A832" i="1"/>
  <c r="A971" i="1"/>
  <c r="A1041" i="1"/>
  <c r="A1056" i="1"/>
  <c r="A948" i="1"/>
  <c r="A1158" i="1"/>
  <c r="A1075" i="1"/>
  <c r="A1029" i="1"/>
  <c r="A1006" i="1"/>
  <c r="A927" i="1"/>
  <c r="A861" i="1"/>
  <c r="A839" i="1"/>
  <c r="A837" i="1"/>
  <c r="A761" i="1"/>
  <c r="A707" i="1"/>
  <c r="A487" i="1"/>
  <c r="A481" i="1"/>
  <c r="A468" i="1"/>
  <c r="A435" i="1"/>
  <c r="A422" i="1"/>
  <c r="A393" i="1"/>
  <c r="A358" i="1"/>
  <c r="A55" i="1"/>
  <c r="A16" i="1"/>
  <c r="A938" i="1"/>
  <c r="A439" i="1"/>
  <c r="A268" i="1"/>
  <c r="A941" i="1"/>
  <c r="A1125" i="1"/>
  <c r="A22" i="1"/>
  <c r="A383" i="1"/>
  <c r="A512" i="1"/>
  <c r="A281" i="1"/>
  <c r="A91" i="1"/>
  <c r="A850" i="1"/>
  <c r="A1168" i="1"/>
  <c r="A1031" i="1"/>
  <c r="A933" i="1"/>
  <c r="A744" i="1"/>
  <c r="A231" i="1"/>
  <c r="A159" i="1"/>
  <c r="A942" i="1"/>
  <c r="A860" i="1"/>
  <c r="A859" i="1"/>
  <c r="A1165" i="1"/>
  <c r="A1060" i="1"/>
  <c r="A1017" i="1"/>
  <c r="A1189" i="1"/>
  <c r="A602" i="1"/>
  <c r="A828" i="1"/>
  <c r="A1101" i="1"/>
  <c r="A1102" i="1"/>
  <c r="A37" i="1"/>
  <c r="A570" i="1"/>
  <c r="A348" i="1"/>
  <c r="A1090" i="1"/>
  <c r="A320" i="1"/>
  <c r="A123" i="1"/>
  <c r="A1135" i="1"/>
  <c r="A1174" i="1"/>
  <c r="A1176" i="1"/>
  <c r="A1104" i="1"/>
  <c r="A576" i="1"/>
  <c r="A885" i="1"/>
  <c r="A883" i="1"/>
  <c r="A1020" i="1"/>
  <c r="A101" i="1"/>
  <c r="A818" i="1"/>
  <c r="A171" i="1"/>
  <c r="A12" i="1"/>
  <c r="A734" i="1"/>
  <c r="A113" i="1"/>
  <c r="A207" i="1"/>
  <c r="A355" i="1"/>
  <c r="A878" i="1"/>
  <c r="A964" i="1"/>
  <c r="A1076" i="1"/>
  <c r="A910" i="1"/>
  <c r="A703" i="1"/>
  <c r="A984" i="1"/>
  <c r="A49" i="1"/>
  <c r="A778" i="1"/>
  <c r="A661" i="1"/>
  <c r="A126" i="1"/>
  <c r="A1126" i="1"/>
  <c r="A317" i="1"/>
  <c r="A309" i="1"/>
  <c r="A1082" i="1"/>
  <c r="A288" i="1"/>
  <c r="A671" i="1"/>
  <c r="A733" i="1"/>
  <c r="A237" i="1"/>
  <c r="A841" i="1"/>
  <c r="A141" i="1"/>
  <c r="A1183" i="1"/>
  <c r="A156" i="1"/>
  <c r="A323" i="1"/>
  <c r="A986" i="1"/>
  <c r="A1061" i="1"/>
  <c r="A492" i="1"/>
  <c r="A1132" i="1"/>
  <c r="A601" i="1"/>
  <c r="A563" i="1"/>
  <c r="A120" i="1"/>
  <c r="A1044" i="1"/>
  <c r="A476" i="1"/>
  <c r="A106" i="1"/>
  <c r="A1145" i="1"/>
  <c r="A745" i="1"/>
  <c r="A161" i="1"/>
  <c r="A354" i="1"/>
  <c r="A415" i="1"/>
  <c r="A923" i="1"/>
  <c r="A201" i="1"/>
  <c r="A215" i="1"/>
  <c r="A1156" i="1"/>
  <c r="A806" i="1"/>
  <c r="A184" i="1"/>
  <c r="A777" i="1"/>
  <c r="A890" i="1"/>
  <c r="A155" i="1"/>
  <c r="A985" i="1"/>
  <c r="A75" i="1"/>
  <c r="A3" i="1"/>
  <c r="A28" i="1"/>
  <c r="A282" i="1"/>
  <c r="A398" i="1"/>
  <c r="A544" i="1"/>
  <c r="A991" i="1"/>
  <c r="A1151" i="1"/>
  <c r="A766" i="1"/>
  <c r="A836" i="1"/>
  <c r="A881" i="1"/>
  <c r="A300" i="1"/>
  <c r="A943" i="1"/>
  <c r="A995" i="1"/>
  <c r="A1159" i="1"/>
  <c r="A109" i="1"/>
  <c r="A111" i="1"/>
  <c r="A121" i="1"/>
  <c r="A170" i="1"/>
  <c r="A214" i="1"/>
  <c r="A218" i="1"/>
  <c r="A230" i="1"/>
  <c r="A307" i="1"/>
  <c r="A430" i="1"/>
  <c r="A518" i="1"/>
  <c r="A631" i="1"/>
  <c r="A638" i="1"/>
  <c r="A666" i="1"/>
  <c r="A893" i="1"/>
  <c r="A932" i="1"/>
  <c r="A1007" i="1"/>
  <c r="A64" i="1"/>
  <c r="A871" i="1"/>
  <c r="A1008" i="1"/>
  <c r="A326" i="1"/>
  <c r="A431" i="1"/>
  <c r="A432" i="1"/>
  <c r="A710" i="1"/>
  <c r="A815" i="1"/>
  <c r="A914" i="1"/>
  <c r="A8" i="1"/>
  <c r="A400" i="1"/>
  <c r="A401" i="1"/>
  <c r="A402" i="1"/>
  <c r="A715" i="1"/>
  <c r="A233" i="1"/>
  <c r="A132" i="1"/>
  <c r="A332" i="1"/>
  <c r="A508" i="1"/>
  <c r="A954" i="1"/>
  <c r="A829" i="1"/>
  <c r="A683" i="1"/>
  <c r="A82" i="1"/>
  <c r="A267" i="1"/>
  <c r="A770" i="1"/>
  <c r="A23" i="1"/>
  <c r="A1148" i="1"/>
  <c r="A531" i="1"/>
  <c r="A578" i="1"/>
  <c r="A1081" i="1"/>
  <c r="A735" i="1"/>
  <c r="A139" i="1"/>
  <c r="A133" i="1"/>
  <c r="A246" i="1"/>
  <c r="A649" i="1"/>
  <c r="A789" i="1"/>
  <c r="A598" i="1"/>
  <c r="A380" i="1"/>
  <c r="A851" i="1"/>
  <c r="A312" i="1"/>
  <c r="A771" i="1"/>
  <c r="A1136" i="1"/>
  <c r="A886" i="1"/>
  <c r="A704" i="1"/>
  <c r="A722" i="1"/>
  <c r="A1068" i="1"/>
  <c r="A756" i="1"/>
  <c r="A955" i="1"/>
  <c r="A562" i="1"/>
  <c r="A877" i="1"/>
  <c r="A973" i="1"/>
  <c r="A265" i="1"/>
  <c r="A220" i="1"/>
  <c r="A612" i="1"/>
  <c r="A884" i="1"/>
  <c r="A298" i="1"/>
  <c r="A772" i="1"/>
  <c r="A847" i="1"/>
  <c r="A717" i="1"/>
  <c r="A716" i="1"/>
  <c r="A232" i="1"/>
  <c r="A176" i="1"/>
  <c r="A511" i="1"/>
  <c r="A48" i="1"/>
  <c r="A150" i="1"/>
  <c r="A1116" i="1"/>
  <c r="A1028" i="1"/>
  <c r="A173" i="1"/>
  <c r="A624" i="1"/>
  <c r="A145" i="1"/>
  <c r="A280" i="1"/>
  <c r="A60" i="1"/>
  <c r="A450" i="1"/>
  <c r="A793" i="1"/>
  <c r="A972" i="1"/>
  <c r="A1032" i="1"/>
  <c r="A903" i="1"/>
  <c r="A67" i="1"/>
  <c r="A381" i="1"/>
  <c r="A382" i="1"/>
  <c r="A600" i="1"/>
  <c r="A763" i="1"/>
  <c r="A966" i="1"/>
  <c r="A824" i="1"/>
  <c r="A987" i="1"/>
  <c r="A217" i="1"/>
  <c r="A9" i="1"/>
  <c r="A892" i="1"/>
  <c r="A1064" i="1"/>
  <c r="A978" i="1"/>
  <c r="A1036" i="1"/>
  <c r="A1002" i="1"/>
  <c r="A306" i="1"/>
  <c r="A553" i="1"/>
  <c r="A813" i="1"/>
  <c r="A182" i="1"/>
  <c r="A341" i="1"/>
  <c r="A546" i="1"/>
  <c r="A833" i="1"/>
  <c r="A834" i="1"/>
  <c r="A962" i="1"/>
  <c r="A967" i="1"/>
  <c r="A1021" i="1"/>
  <c r="A1085" i="1"/>
  <c r="A1094" i="1"/>
  <c r="A952" i="1"/>
  <c r="A56" i="1"/>
  <c r="A251" i="1"/>
  <c r="A366" i="1"/>
  <c r="A409" i="1"/>
  <c r="A433" i="1"/>
  <c r="A466" i="1"/>
  <c r="A485" i="1"/>
  <c r="A561" i="1"/>
  <c r="A585" i="1"/>
  <c r="A721" i="1"/>
  <c r="A729" i="1"/>
  <c r="A804" i="1"/>
  <c r="A838" i="1"/>
  <c r="A854" i="1"/>
  <c r="A875" i="1"/>
  <c r="A876" i="1"/>
  <c r="A896" i="1"/>
  <c r="A1177" i="1"/>
  <c r="A269" i="1"/>
  <c r="A915" i="1"/>
  <c r="A1160" i="1"/>
  <c r="A608" i="1"/>
  <c r="A594" i="1"/>
  <c r="A51" i="1"/>
  <c r="A236" i="1"/>
  <c r="A258" i="1"/>
  <c r="A477" i="1"/>
  <c r="A752" i="1"/>
  <c r="A669" i="1"/>
  <c r="A929" i="1"/>
  <c r="A190" i="1"/>
  <c r="A277" i="1"/>
  <c r="A992" i="1"/>
  <c r="A552" i="1"/>
  <c r="A551" i="1"/>
  <c r="A61" i="1"/>
  <c r="A925" i="1"/>
  <c r="A587" i="1"/>
  <c r="A659" i="1"/>
  <c r="A473" i="1"/>
  <c r="A1026" i="1"/>
  <c r="A700" i="1"/>
  <c r="A769" i="1"/>
  <c r="A1144" i="1"/>
  <c r="A50" i="1"/>
  <c r="A128" i="1"/>
  <c r="A453" i="1"/>
  <c r="A490" i="1"/>
  <c r="A510" i="1"/>
  <c r="A532" i="1"/>
  <c r="A690" i="1"/>
  <c r="A759" i="1"/>
  <c r="A919" i="1"/>
  <c r="A1047" i="1"/>
  <c r="A1150" i="1"/>
  <c r="A665" i="1"/>
  <c r="A96" i="1"/>
  <c r="A1009" i="1"/>
  <c r="A349" i="1"/>
  <c r="A271" i="1"/>
  <c r="A1100" i="1"/>
  <c r="A799" i="1"/>
  <c r="A36" i="1"/>
  <c r="A324" i="1"/>
  <c r="A337" i="1"/>
  <c r="A338" i="1"/>
  <c r="A610" i="1"/>
  <c r="A701" i="1"/>
  <c r="A711" i="1"/>
  <c r="A363" i="1"/>
  <c r="A1153" i="1"/>
  <c r="A58" i="1"/>
  <c r="A186" i="1"/>
  <c r="A278" i="1"/>
  <c r="A157" i="1"/>
  <c r="A822" i="1"/>
  <c r="A823" i="1"/>
  <c r="A634" i="1"/>
  <c r="A387" i="1"/>
  <c r="A304" i="1"/>
  <c r="A889" i="1"/>
  <c r="A164" i="1"/>
  <c r="A1091" i="1"/>
  <c r="A343" i="1"/>
  <c r="A684" i="1"/>
  <c r="A352" i="1"/>
  <c r="A1080" i="1"/>
  <c r="A144" i="1"/>
  <c r="A404" i="1"/>
  <c r="A647" i="1"/>
  <c r="A676" i="1"/>
  <c r="A982" i="1"/>
  <c r="A291" i="1"/>
  <c r="A506" i="1"/>
  <c r="A519" i="1"/>
  <c r="A592" i="1"/>
  <c r="A641" i="1"/>
  <c r="A667" i="1"/>
  <c r="A706" i="1"/>
  <c r="A949" i="1"/>
  <c r="A1039" i="1"/>
  <c r="A1040" i="1"/>
  <c r="A1066" i="1"/>
  <c r="A242" i="1"/>
  <c r="A26" i="1"/>
  <c r="A522" i="1"/>
  <c r="A62" i="1"/>
  <c r="A166" i="1"/>
  <c r="A530" i="1"/>
  <c r="A888" i="1"/>
  <c r="A928" i="1"/>
  <c r="A1016" i="1"/>
  <c r="A1128" i="1"/>
  <c r="A318" i="1"/>
  <c r="A554" i="1"/>
  <c r="A764" i="1"/>
  <c r="A1069" i="1"/>
  <c r="A1014" i="1"/>
  <c r="A475" i="1"/>
  <c r="A294" i="1"/>
  <c r="A540" i="1"/>
  <c r="A203" i="1"/>
  <c r="A259" i="1"/>
  <c r="A162" i="1"/>
  <c r="A347" i="1"/>
  <c r="A119" i="1"/>
  <c r="A579" i="1"/>
  <c r="A762" i="1"/>
  <c r="A333" i="1"/>
  <c r="A1077" i="1"/>
  <c r="A389" i="1"/>
  <c r="A211" i="1"/>
  <c r="A313" i="1"/>
  <c r="A1070" i="1"/>
  <c r="A976" i="1"/>
  <c r="A32" i="1"/>
  <c r="A73" i="1"/>
  <c r="A78" i="1"/>
  <c r="A147" i="1"/>
  <c r="A724" i="1"/>
  <c r="A725" i="1"/>
  <c r="A782" i="1"/>
  <c r="A783" i="1"/>
  <c r="A794" i="1"/>
  <c r="A263" i="1"/>
  <c r="A595" i="1"/>
  <c r="A808" i="1"/>
  <c r="A727" i="1"/>
  <c r="A1109" i="1"/>
  <c r="A72" i="1"/>
  <c r="A421" i="1"/>
  <c r="A863" i="1"/>
  <c r="A187" i="1"/>
  <c r="A392" i="1"/>
  <c r="A188" i="1"/>
  <c r="A730" i="1"/>
  <c r="A728" i="1"/>
  <c r="A461" i="1"/>
  <c r="A1169" i="1"/>
  <c r="A1120" i="1"/>
  <c r="A936" i="1"/>
  <c r="A13" i="1"/>
  <c r="A657" i="1"/>
  <c r="A216" i="1"/>
  <c r="A857" i="1"/>
  <c r="A1163" i="1"/>
  <c r="A193" i="1"/>
  <c r="A40" i="1"/>
  <c r="A1071" i="1"/>
  <c r="A1105" i="1"/>
  <c r="A1106" i="1"/>
  <c r="A257" i="1"/>
  <c r="A364" i="1"/>
  <c r="A384" i="1"/>
  <c r="A386" i="1"/>
  <c r="A403" i="1"/>
  <c r="A945" i="1"/>
  <c r="A1072" i="1"/>
  <c r="A672" i="1"/>
  <c r="A486" i="1"/>
  <c r="A438" i="1"/>
  <c r="A1025" i="1"/>
  <c r="A802" i="1"/>
  <c r="A947" i="1"/>
  <c r="A677" i="1"/>
  <c r="A474" i="1"/>
  <c r="A1074" i="1"/>
  <c r="A134" i="1"/>
  <c r="A968" i="1"/>
  <c r="A248" i="1"/>
  <c r="A556" i="1"/>
  <c r="A253" i="1"/>
  <c r="A24" i="1"/>
  <c r="A496" i="1"/>
  <c r="A395" i="1"/>
  <c r="A820" i="1"/>
  <c r="A1011" i="1"/>
  <c r="A797" i="1"/>
  <c r="A299" i="1"/>
  <c r="A372" i="1"/>
  <c r="A469" i="1"/>
  <c r="A630" i="1"/>
  <c r="A858" i="1"/>
  <c r="A1022" i="1"/>
  <c r="A981" i="1"/>
  <c r="A740" i="1"/>
  <c r="A738" i="1"/>
  <c r="A628" i="1"/>
  <c r="A599" i="1"/>
  <c r="A283" i="1"/>
  <c r="A1089" i="1"/>
  <c r="A907" i="1"/>
  <c r="A926" i="1"/>
  <c r="A549" i="1"/>
  <c r="A694" i="1"/>
  <c r="A407" i="1"/>
  <c r="A753" i="1"/>
  <c r="A935" i="1"/>
  <c r="A1113" i="1"/>
  <c r="A241" i="1"/>
  <c r="A69" i="1"/>
  <c r="A100" i="1"/>
  <c r="A127" i="1"/>
  <c r="A615" i="1"/>
  <c r="A617" i="1"/>
  <c r="A194" i="1"/>
  <c r="A988" i="1"/>
  <c r="A795" i="1"/>
  <c r="A696" i="1"/>
  <c r="A673" i="1"/>
  <c r="A502" i="1"/>
  <c r="A558" i="1"/>
  <c r="A692" i="1"/>
  <c r="A1182" i="1"/>
  <c r="A1134" i="1"/>
  <c r="A1188" i="1"/>
  <c r="A275" i="1"/>
  <c r="A276" i="1"/>
  <c r="A856" i="1"/>
  <c r="A887" i="1"/>
  <c r="A1187" i="1"/>
  <c r="A855" i="1"/>
  <c r="A274" i="1"/>
  <c r="A697" i="1"/>
  <c r="A874" i="1"/>
  <c r="A580" i="1"/>
  <c r="A1127" i="1"/>
  <c r="A172" i="1"/>
  <c r="A110" i="1"/>
  <c r="A635" i="1"/>
  <c r="A994" i="1"/>
  <c r="A993" i="1"/>
  <c r="A437" i="1"/>
  <c r="A314" i="1"/>
  <c r="A467" i="1"/>
  <c r="A675" i="1"/>
  <c r="A6" i="1"/>
  <c r="A1078" i="1"/>
  <c r="A525" i="1"/>
  <c r="A526" i="1"/>
  <c r="A1173" i="1"/>
  <c r="A396" i="1"/>
  <c r="A848" i="1"/>
  <c r="A112" i="1"/>
  <c r="A310" i="1"/>
  <c r="A327" i="1"/>
  <c r="A567" i="1"/>
  <c r="A1059" i="1"/>
  <c r="A591" i="1"/>
  <c r="A290" i="1"/>
  <c r="A1042" i="1"/>
  <c r="A2" i="1"/>
  <c r="A564" i="1"/>
  <c r="A115" i="1"/>
  <c r="A151" i="1"/>
  <c r="A208" i="1"/>
  <c r="A219" i="1"/>
  <c r="A255" i="1"/>
  <c r="A835" i="1"/>
  <c r="A458" i="1"/>
  <c r="A909" i="1"/>
  <c r="A244" i="1"/>
  <c r="A428" i="1"/>
  <c r="A86" i="1"/>
  <c r="A191" i="1"/>
  <c r="A225" i="1"/>
  <c r="A917" i="1"/>
  <c r="A1027" i="1"/>
  <c r="A1110" i="1"/>
  <c r="A470" i="1"/>
  <c r="A471" i="1"/>
  <c r="A516" i="1"/>
  <c r="A843" i="1"/>
  <c r="A844" i="1"/>
  <c r="A845" i="1"/>
  <c r="A1050" i="1"/>
  <c r="A198" i="1"/>
  <c r="A643" i="1"/>
  <c r="A637" i="1"/>
  <c r="A996" i="1"/>
  <c r="A1046" i="1"/>
  <c r="A1119" i="1"/>
  <c r="A223" i="1"/>
  <c r="A179" i="1"/>
  <c r="A59" i="1"/>
  <c r="A436" i="1"/>
  <c r="A882" i="1"/>
  <c r="A901" i="1"/>
  <c r="A1024" i="1"/>
  <c r="A410" i="1"/>
  <c r="A768" i="1"/>
  <c r="A979" i="1"/>
  <c r="A482" i="1"/>
  <c r="A177" i="1"/>
  <c r="A178" i="1"/>
  <c r="A463" i="1"/>
  <c r="A620" i="1"/>
  <c r="A905" i="1"/>
  <c r="A613" i="1"/>
  <c r="A515" i="1"/>
  <c r="A810" i="1"/>
  <c r="A713" i="1"/>
  <c r="A1186" i="1"/>
  <c r="A693" i="1"/>
  <c r="A1092" i="1"/>
  <c r="A1010" i="1"/>
  <c r="A983" i="1"/>
  <c r="A583" i="1"/>
  <c r="A607" i="1"/>
  <c r="A108" i="1"/>
  <c r="A408" i="1"/>
  <c r="A1095" i="1"/>
  <c r="A1035" i="1"/>
  <c r="A997" i="1"/>
  <c r="A951" i="1"/>
  <c r="A805" i="1"/>
  <c r="A1147" i="1"/>
  <c r="A1062" i="1"/>
  <c r="A1122" i="1"/>
  <c r="A557" i="1"/>
  <c r="A1003" i="1"/>
  <c r="A63" i="1"/>
  <c r="A921" i="1"/>
  <c r="A527" i="1"/>
  <c r="A449" i="1"/>
  <c r="A1115" i="1"/>
  <c r="A351" i="1"/>
  <c r="A350" i="1"/>
  <c r="A116" i="1"/>
  <c r="A825" i="1"/>
  <c r="A360" i="1"/>
  <c r="A359" i="1"/>
  <c r="A1055" i="1"/>
  <c r="A254" i="1"/>
  <c r="A319" i="1"/>
  <c r="A1157" i="1"/>
  <c r="A872" i="1"/>
  <c r="A57" i="1"/>
  <c r="A235" i="1"/>
  <c r="A465" i="1"/>
  <c r="A129" i="1"/>
  <c r="A390" i="1"/>
  <c r="A821" i="1"/>
  <c r="A924" i="1"/>
  <c r="A636" i="1"/>
  <c r="A572" i="1"/>
  <c r="A303" i="1"/>
  <c r="A302" i="1"/>
  <c r="A653" i="1"/>
  <c r="A250" i="1"/>
  <c r="A262" i="1"/>
  <c r="A68" i="1"/>
  <c r="A590" i="1"/>
  <c r="A88" i="1"/>
  <c r="A99" i="1"/>
  <c r="A1037" i="1"/>
  <c r="A918" i="1"/>
  <c r="A568" i="1"/>
  <c r="A577" i="1"/>
  <c r="A76" i="1"/>
  <c r="A533" i="1"/>
  <c r="A999" i="1"/>
  <c r="A451" i="1"/>
  <c r="A1079" i="1"/>
  <c r="A1058" i="1"/>
  <c r="A1093" i="1"/>
  <c r="A849" i="1"/>
  <c r="A448" i="1"/>
  <c r="A175" i="1"/>
  <c r="A192" i="1"/>
  <c r="A240" i="1"/>
  <c r="A699" i="1"/>
  <c r="A1146" i="1"/>
  <c r="A963" i="1"/>
  <c r="A743" i="1"/>
  <c r="A691" i="1"/>
  <c r="A664" i="1"/>
  <c r="A1192" i="1"/>
  <c r="A93" i="1"/>
  <c r="A80" i="1"/>
  <c r="A737" i="1"/>
  <c r="A441" i="1"/>
  <c r="A25" i="1"/>
  <c r="A54" i="1"/>
  <c r="A746" i="1"/>
  <c r="A204" i="1"/>
  <c r="A1018" i="1"/>
  <c r="A1023" i="1"/>
  <c r="A814" i="1"/>
  <c r="A224" i="1"/>
  <c r="A726" i="1"/>
  <c r="A736" i="1"/>
  <c r="A342" i="1"/>
  <c r="A417" i="1"/>
  <c r="A1179" i="1"/>
  <c r="A406" i="1"/>
  <c r="A202" i="1"/>
  <c r="A97" i="1"/>
  <c r="A472" i="1"/>
  <c r="A1114" i="1"/>
  <c r="A958" i="1"/>
  <c r="A989" i="1"/>
  <c r="A152" i="1"/>
  <c r="A181" i="1"/>
  <c r="A816" i="1"/>
  <c r="A543" i="1"/>
  <c r="A980" i="1"/>
  <c r="A1178" i="1"/>
  <c r="A739" i="1"/>
  <c r="A1052" i="1"/>
  <c r="A779" i="1"/>
  <c r="A447" i="1"/>
  <c r="A1138" i="1"/>
  <c r="A1140" i="1"/>
  <c r="A1164" i="1"/>
  <c r="A399" i="1"/>
  <c r="A286" i="1"/>
  <c r="A52" i="1"/>
  <c r="A149" i="1"/>
  <c r="A484" i="1"/>
  <c r="A749" i="1"/>
  <c r="A640" i="1"/>
  <c r="A788" i="1"/>
  <c r="A798" i="1"/>
  <c r="A266" i="1"/>
  <c r="A866" i="1"/>
  <c r="A287" i="1"/>
  <c r="A71" i="1"/>
  <c r="A614" i="1"/>
  <c r="A498" i="1"/>
  <c r="A95" i="1"/>
  <c r="A368" i="1"/>
  <c r="A30" i="1"/>
  <c r="A418" i="1"/>
  <c r="A65" i="1"/>
  <c r="A688" i="1"/>
  <c r="A1063" i="1"/>
  <c r="A21" i="1"/>
  <c r="A20" i="1"/>
  <c r="A937" i="1"/>
  <c r="A325" i="1"/>
  <c r="A623" i="1"/>
  <c r="A14" i="1"/>
  <c r="A344" i="1"/>
  <c r="A328" i="1"/>
  <c r="A200" i="1"/>
  <c r="A1043" i="1"/>
  <c r="A897" i="1"/>
  <c r="A785" i="1"/>
  <c r="A311" i="1"/>
  <c r="A440" i="1"/>
  <c r="A455" i="1"/>
  <c r="A800" i="1"/>
  <c r="A902" i="1"/>
  <c r="A1087" i="1"/>
  <c r="A1073" i="1"/>
  <c r="A776" i="1"/>
  <c r="A758" i="1"/>
  <c r="A357" i="1"/>
  <c r="A228" i="1"/>
  <c r="A867" i="1"/>
  <c r="A1111" i="1"/>
  <c r="A369" i="1"/>
  <c r="A792" i="1"/>
  <c r="A742" i="1"/>
  <c r="A494" i="1"/>
  <c r="A545" i="1"/>
  <c r="A1088" i="1"/>
  <c r="A249" i="1"/>
  <c r="A811" i="1"/>
  <c r="A1190" i="1"/>
  <c r="A89" i="1"/>
  <c r="A1170" i="1"/>
  <c r="A846" i="1"/>
  <c r="A180" i="1"/>
  <c r="A731" i="1"/>
  <c r="A944" i="1"/>
  <c r="A965" i="1"/>
  <c r="A35" i="1"/>
  <c r="A154" i="1"/>
  <c r="A1139" i="1"/>
  <c r="A702" i="1"/>
  <c r="A209" i="1"/>
  <c r="A709" i="1"/>
  <c r="A790" i="1"/>
  <c r="A388" i="1"/>
  <c r="A652" i="1"/>
  <c r="A1131" i="1"/>
  <c r="A460" i="1"/>
  <c r="A174" i="1"/>
  <c r="A646" i="1"/>
  <c r="A906" i="1"/>
  <c r="A84" i="1"/>
  <c r="A394" i="1"/>
  <c r="A748" i="1"/>
  <c r="A864" i="1"/>
  <c r="A865" i="1"/>
  <c r="A880" i="1"/>
  <c r="A1154" i="1"/>
  <c r="A787" i="1"/>
  <c r="A1185" i="1"/>
  <c r="A11" i="1"/>
  <c r="A19" i="1"/>
  <c r="A520" i="1"/>
  <c r="A1054" i="1"/>
  <c r="A626" i="1"/>
  <c r="A361" i="1"/>
  <c r="A1121" i="1"/>
  <c r="A5" i="1"/>
  <c r="A1034" i="1"/>
  <c r="A970" i="1"/>
  <c r="A7" i="1"/>
  <c r="A197" i="1"/>
  <c r="A456" i="1"/>
  <c r="A504" i="1"/>
  <c r="A505" i="1"/>
  <c r="A245" i="1"/>
  <c r="A627" i="1"/>
  <c r="A140" i="1"/>
  <c r="A807" i="1"/>
  <c r="A34" i="1"/>
  <c r="A961" i="1"/>
  <c r="A336" i="1"/>
  <c r="A817" i="1"/>
  <c r="A678" i="1"/>
  <c r="A1181" i="1"/>
  <c r="A107" i="1"/>
  <c r="A321" i="1"/>
  <c r="A442" i="1"/>
  <c r="A521" i="1"/>
  <c r="A514" i="1"/>
  <c r="A513" i="1"/>
  <c r="A1015" i="1"/>
  <c r="A316" i="1"/>
  <c r="A189" i="1"/>
  <c r="A90" i="1"/>
  <c r="A960" i="1"/>
  <c r="A371" i="1"/>
  <c r="A153" i="1"/>
  <c r="A413" i="1"/>
  <c r="A414" i="1"/>
  <c r="A464" i="1"/>
  <c r="A773" i="1"/>
  <c r="A894" i="1"/>
  <c r="A117" i="1"/>
  <c r="A373" i="1"/>
  <c r="A998" i="1"/>
  <c r="A222" i="1"/>
  <c r="A478" i="1"/>
  <c r="A493" i="1"/>
  <c r="A1162" i="1"/>
  <c r="A1191" i="1"/>
  <c r="A264" i="1"/>
  <c r="A256" i="1"/>
  <c r="A899" i="1"/>
  <c r="A285" i="1"/>
  <c r="A169" i="1"/>
  <c r="A346" i="1"/>
  <c r="A873" i="1"/>
  <c r="M54" i="2"/>
  <c r="N54" i="2"/>
  <c r="O54" i="2"/>
  <c r="P54" i="2"/>
  <c r="Q54" i="2"/>
  <c r="M147" i="2"/>
  <c r="N147" i="2"/>
  <c r="O147" i="2"/>
  <c r="P147" i="2"/>
  <c r="Q147" i="2"/>
  <c r="M221" i="2"/>
  <c r="N221" i="2"/>
  <c r="O221" i="2"/>
  <c r="P221" i="2"/>
  <c r="Q221" i="2"/>
  <c r="M84" i="2"/>
  <c r="N84" i="2"/>
  <c r="O84" i="2"/>
  <c r="P84" i="2"/>
  <c r="Q84" i="2"/>
  <c r="M123" i="2"/>
  <c r="N123" i="2"/>
  <c r="O123" i="2"/>
  <c r="P123" i="2"/>
  <c r="Q123" i="2"/>
  <c r="M92" i="2"/>
  <c r="N92" i="2"/>
  <c r="O92" i="2"/>
  <c r="P92" i="2"/>
  <c r="Q92" i="2"/>
  <c r="M220" i="2"/>
  <c r="N220" i="2"/>
  <c r="O220" i="2"/>
  <c r="P220" i="2"/>
  <c r="Q220" i="2"/>
  <c r="M200" i="2"/>
  <c r="N200" i="2"/>
  <c r="O200" i="2"/>
  <c r="P200" i="2"/>
  <c r="Q200" i="2"/>
  <c r="M135" i="2"/>
  <c r="N135" i="2"/>
  <c r="O135" i="2"/>
  <c r="P135" i="2"/>
  <c r="Q135" i="2"/>
  <c r="M114" i="2"/>
  <c r="N114" i="2"/>
  <c r="O114" i="2"/>
  <c r="P114" i="2"/>
  <c r="Q114" i="2"/>
  <c r="M160" i="2"/>
  <c r="N160" i="2"/>
  <c r="O160" i="2"/>
  <c r="P160" i="2"/>
  <c r="Q160" i="2"/>
  <c r="M23" i="2"/>
  <c r="N23" i="2"/>
  <c r="O23" i="2"/>
  <c r="P23" i="2"/>
  <c r="Q23" i="2"/>
  <c r="M206" i="2"/>
  <c r="N206" i="2"/>
  <c r="O206" i="2"/>
  <c r="P206" i="2"/>
  <c r="Q206" i="2"/>
  <c r="M183" i="2"/>
  <c r="N183" i="2"/>
  <c r="O183" i="2"/>
  <c r="P183" i="2"/>
  <c r="Q183" i="2"/>
  <c r="M86" i="2"/>
  <c r="N86" i="2"/>
  <c r="O86" i="2"/>
  <c r="P86" i="2"/>
  <c r="Q86" i="2"/>
  <c r="M209" i="2"/>
  <c r="N209" i="2"/>
  <c r="O209" i="2"/>
  <c r="P209" i="2"/>
  <c r="Q209" i="2"/>
  <c r="M82" i="2"/>
  <c r="N82" i="2"/>
  <c r="O82" i="2"/>
  <c r="P82" i="2"/>
  <c r="Q82" i="2"/>
  <c r="M153" i="2"/>
  <c r="N153" i="2"/>
  <c r="O153" i="2"/>
  <c r="P153" i="2"/>
  <c r="Q153" i="2"/>
  <c r="M143" i="2"/>
  <c r="N143" i="2"/>
  <c r="O143" i="2"/>
  <c r="P143" i="2"/>
  <c r="Q143" i="2"/>
  <c r="M180" i="2"/>
  <c r="N180" i="2"/>
  <c r="O180" i="2"/>
  <c r="P180" i="2"/>
  <c r="Q180" i="2"/>
  <c r="M164" i="2"/>
  <c r="N164" i="2"/>
  <c r="O164" i="2"/>
  <c r="P164" i="2"/>
  <c r="Q164" i="2"/>
  <c r="M184" i="2"/>
  <c r="N184" i="2"/>
  <c r="O184" i="2"/>
  <c r="P184" i="2"/>
  <c r="Q184" i="2"/>
  <c r="M26" i="2"/>
  <c r="N26" i="2"/>
  <c r="O26" i="2"/>
  <c r="P26" i="2"/>
  <c r="Q26" i="2"/>
  <c r="M190" i="2"/>
  <c r="N190" i="2"/>
  <c r="O190" i="2"/>
  <c r="P190" i="2"/>
  <c r="Q190" i="2"/>
  <c r="M214" i="2"/>
  <c r="N214" i="2"/>
  <c r="O214" i="2"/>
  <c r="P214" i="2"/>
  <c r="Q214" i="2"/>
  <c r="M133" i="2"/>
  <c r="N133" i="2"/>
  <c r="O133" i="2"/>
  <c r="P133" i="2"/>
  <c r="Q133" i="2"/>
  <c r="M111" i="2"/>
  <c r="N111" i="2"/>
  <c r="O111" i="2"/>
  <c r="P111" i="2"/>
  <c r="Q111" i="2"/>
  <c r="M146" i="2"/>
  <c r="N146" i="2"/>
  <c r="O146" i="2"/>
  <c r="P146" i="2"/>
  <c r="Q146" i="2"/>
  <c r="M65" i="2"/>
  <c r="N65" i="2"/>
  <c r="O65" i="2"/>
  <c r="P65" i="2"/>
  <c r="Q65" i="2"/>
  <c r="M208" i="2"/>
  <c r="N208" i="2"/>
  <c r="O208" i="2"/>
  <c r="P208" i="2"/>
  <c r="Q208" i="2"/>
  <c r="M197" i="2"/>
  <c r="N197" i="2"/>
  <c r="O197" i="2"/>
  <c r="P197" i="2"/>
  <c r="Q197" i="2"/>
  <c r="M68" i="2"/>
  <c r="N68" i="2"/>
  <c r="O68" i="2"/>
  <c r="P68" i="2"/>
  <c r="Q68" i="2"/>
  <c r="M127" i="2"/>
  <c r="N127" i="2"/>
  <c r="O127" i="2"/>
  <c r="P127" i="2"/>
  <c r="Q127" i="2"/>
  <c r="M80" i="2"/>
  <c r="N80" i="2"/>
  <c r="O80" i="2"/>
  <c r="P80" i="2"/>
  <c r="Q80" i="2"/>
  <c r="M121" i="2"/>
  <c r="N121" i="2"/>
  <c r="O121" i="2"/>
  <c r="P121" i="2"/>
  <c r="Q121" i="2"/>
  <c r="M152" i="2"/>
  <c r="N152" i="2"/>
  <c r="O152" i="2"/>
  <c r="P152" i="2"/>
  <c r="Q152" i="2"/>
  <c r="M124" i="2"/>
  <c r="N124" i="2"/>
  <c r="O124" i="2"/>
  <c r="P124" i="2"/>
  <c r="Q124" i="2"/>
  <c r="M226" i="2"/>
  <c r="N226" i="2"/>
  <c r="O226" i="2"/>
  <c r="P226" i="2"/>
  <c r="Q226" i="2"/>
  <c r="M88" i="2"/>
  <c r="N88" i="2"/>
  <c r="O88" i="2"/>
  <c r="P88" i="2"/>
  <c r="Q88" i="2"/>
  <c r="M149" i="2"/>
  <c r="N149" i="2"/>
  <c r="O149" i="2"/>
  <c r="P149" i="2"/>
  <c r="Q149" i="2"/>
  <c r="M96" i="2"/>
  <c r="N96" i="2"/>
  <c r="O96" i="2"/>
  <c r="P96" i="2"/>
  <c r="Q96" i="2"/>
  <c r="M78" i="2"/>
  <c r="N78" i="2"/>
  <c r="O78" i="2"/>
  <c r="P78" i="2"/>
  <c r="Q78" i="2"/>
  <c r="M159" i="2"/>
  <c r="N159" i="2"/>
  <c r="O159" i="2"/>
  <c r="P159" i="2"/>
  <c r="Q159" i="2"/>
  <c r="M115" i="2"/>
  <c r="N115" i="2"/>
  <c r="O115" i="2"/>
  <c r="P115" i="2"/>
  <c r="Q115" i="2"/>
  <c r="M106" i="2"/>
  <c r="N106" i="2"/>
  <c r="O106" i="2"/>
  <c r="P106" i="2"/>
  <c r="Q106" i="2"/>
  <c r="M215" i="2"/>
  <c r="N215" i="2"/>
  <c r="O215" i="2"/>
  <c r="P215" i="2"/>
  <c r="Q215" i="2"/>
  <c r="M155" i="2"/>
  <c r="N155" i="2"/>
  <c r="O155" i="2"/>
  <c r="P155" i="2"/>
  <c r="Q155" i="2"/>
  <c r="M178" i="2"/>
  <c r="N178" i="2"/>
  <c r="O178" i="2"/>
  <c r="P178" i="2"/>
  <c r="Q178" i="2"/>
  <c r="M105" i="2"/>
  <c r="N105" i="2"/>
  <c r="O105" i="2"/>
  <c r="P105" i="2"/>
  <c r="Q105" i="2"/>
  <c r="M196" i="2"/>
  <c r="N196" i="2"/>
  <c r="O196" i="2"/>
  <c r="P196" i="2"/>
  <c r="Q196" i="2"/>
  <c r="M134" i="2"/>
  <c r="N134" i="2"/>
  <c r="O134" i="2"/>
  <c r="P134" i="2"/>
  <c r="Q134" i="2"/>
  <c r="M120" i="2"/>
  <c r="N120" i="2"/>
  <c r="O120" i="2"/>
  <c r="P120" i="2"/>
  <c r="Q120" i="2"/>
  <c r="M62" i="2"/>
  <c r="N62" i="2"/>
  <c r="O62" i="2"/>
  <c r="P62" i="2"/>
  <c r="Q62" i="2"/>
  <c r="M211" i="2"/>
  <c r="N211" i="2"/>
  <c r="O211" i="2"/>
  <c r="P211" i="2"/>
  <c r="Q211" i="2"/>
  <c r="M28" i="2"/>
  <c r="N28" i="2"/>
  <c r="O28" i="2"/>
  <c r="P28" i="2"/>
  <c r="Q28" i="2"/>
  <c r="M108" i="2"/>
  <c r="N108" i="2"/>
  <c r="O108" i="2"/>
  <c r="P108" i="2"/>
  <c r="Q108" i="2"/>
  <c r="M176" i="2"/>
  <c r="N176" i="2"/>
  <c r="O176" i="2"/>
  <c r="P176" i="2"/>
  <c r="Q176" i="2"/>
  <c r="M142" i="2"/>
  <c r="N142" i="2"/>
  <c r="O142" i="2"/>
  <c r="P142" i="2"/>
  <c r="Q142" i="2"/>
  <c r="M223" i="2"/>
  <c r="N223" i="2"/>
  <c r="O223" i="2"/>
  <c r="P223" i="2"/>
  <c r="Q223" i="2"/>
  <c r="M201" i="2"/>
  <c r="N201" i="2"/>
  <c r="O201" i="2"/>
  <c r="P201" i="2"/>
  <c r="Q201" i="2"/>
  <c r="M170" i="2"/>
  <c r="N170" i="2"/>
  <c r="O170" i="2"/>
  <c r="P170" i="2"/>
  <c r="Q170" i="2"/>
  <c r="M117" i="2"/>
  <c r="N117" i="2"/>
  <c r="O117" i="2"/>
  <c r="P117" i="2"/>
  <c r="Q117" i="2"/>
  <c r="M204" i="2"/>
  <c r="N204" i="2"/>
  <c r="O204" i="2"/>
  <c r="P204" i="2"/>
  <c r="Q204" i="2"/>
  <c r="M150" i="2"/>
  <c r="N150" i="2"/>
  <c r="O150" i="2"/>
  <c r="P150" i="2"/>
  <c r="Q150" i="2"/>
  <c r="M31" i="2"/>
  <c r="N31" i="2"/>
  <c r="O31" i="2"/>
  <c r="P31" i="2"/>
  <c r="Q31" i="2"/>
  <c r="M194" i="2"/>
  <c r="N194" i="2"/>
  <c r="O194" i="2"/>
  <c r="P194" i="2"/>
  <c r="Q194" i="2"/>
  <c r="M109" i="2"/>
  <c r="N109" i="2"/>
  <c r="O109" i="2"/>
  <c r="P109" i="2"/>
  <c r="Q109" i="2"/>
  <c r="M67" i="2"/>
  <c r="N67" i="2"/>
  <c r="O67" i="2"/>
  <c r="P67" i="2"/>
  <c r="Q67" i="2"/>
  <c r="M131" i="2"/>
  <c r="N131" i="2"/>
  <c r="O131" i="2"/>
  <c r="P131" i="2"/>
  <c r="Q131" i="2"/>
  <c r="M69" i="2"/>
  <c r="N69" i="2"/>
  <c r="O69" i="2"/>
  <c r="P69" i="2"/>
  <c r="Q69" i="2"/>
  <c r="M217" i="2"/>
  <c r="N217" i="2"/>
  <c r="O217" i="2"/>
  <c r="P217" i="2"/>
  <c r="Q217" i="2"/>
  <c r="M75" i="2"/>
  <c r="N75" i="2"/>
  <c r="O75" i="2"/>
  <c r="P75" i="2"/>
  <c r="Q75" i="2"/>
  <c r="M174" i="2"/>
  <c r="N174" i="2"/>
  <c r="O174" i="2"/>
  <c r="P174" i="2"/>
  <c r="Q174" i="2"/>
  <c r="M191" i="2"/>
  <c r="N191" i="2"/>
  <c r="O191" i="2"/>
  <c r="P191" i="2"/>
  <c r="Q191" i="2"/>
  <c r="M205" i="2"/>
  <c r="N205" i="2"/>
  <c r="O205" i="2"/>
  <c r="P205" i="2"/>
  <c r="Q205" i="2"/>
  <c r="M212" i="2"/>
  <c r="N212" i="2"/>
  <c r="O212" i="2"/>
  <c r="P212" i="2"/>
  <c r="Q212" i="2"/>
  <c r="M97" i="2"/>
  <c r="N97" i="2"/>
  <c r="O97" i="2"/>
  <c r="P97" i="2"/>
  <c r="Q97" i="2"/>
  <c r="M73" i="2"/>
  <c r="N73" i="2"/>
  <c r="O73" i="2"/>
  <c r="P73" i="2"/>
  <c r="Q73" i="2"/>
  <c r="M101" i="2"/>
  <c r="N101" i="2"/>
  <c r="O101" i="2"/>
  <c r="P101" i="2"/>
  <c r="Q101" i="2"/>
  <c r="M90" i="2"/>
  <c r="N90" i="2"/>
  <c r="O90" i="2"/>
  <c r="P90" i="2"/>
  <c r="Q90" i="2"/>
  <c r="M141" i="2"/>
  <c r="N141" i="2"/>
  <c r="O141" i="2"/>
  <c r="P141" i="2"/>
  <c r="Q141" i="2"/>
  <c r="M102" i="2"/>
  <c r="N102" i="2"/>
  <c r="O102" i="2"/>
  <c r="P102" i="2"/>
  <c r="Q102" i="2"/>
  <c r="M66" i="2"/>
  <c r="N66" i="2"/>
  <c r="O66" i="2"/>
  <c r="P66" i="2"/>
  <c r="Q66" i="2"/>
  <c r="M21" i="2"/>
  <c r="N21" i="2"/>
  <c r="O21" i="2"/>
  <c r="P21" i="2"/>
  <c r="Q21" i="2"/>
  <c r="M76" i="2"/>
  <c r="N76" i="2"/>
  <c r="O76" i="2"/>
  <c r="P76" i="2"/>
  <c r="Q76" i="2"/>
  <c r="M59" i="2"/>
  <c r="N59" i="2"/>
  <c r="O59" i="2"/>
  <c r="P59" i="2"/>
  <c r="Q59" i="2"/>
  <c r="M116" i="2"/>
  <c r="N116" i="2"/>
  <c r="O116" i="2"/>
  <c r="P116" i="2"/>
  <c r="Q116" i="2"/>
  <c r="M113" i="2"/>
  <c r="N113" i="2"/>
  <c r="O113" i="2"/>
  <c r="P113" i="2"/>
  <c r="Q113" i="2"/>
  <c r="M61" i="2"/>
  <c r="N61" i="2"/>
  <c r="O61" i="2"/>
  <c r="P61" i="2"/>
  <c r="Q61" i="2"/>
  <c r="M138" i="2"/>
  <c r="N138" i="2"/>
  <c r="O138" i="2"/>
  <c r="P138" i="2"/>
  <c r="Q138" i="2"/>
  <c r="M25" i="2"/>
  <c r="N25" i="2"/>
  <c r="O25" i="2"/>
  <c r="P25" i="2"/>
  <c r="Q25" i="2"/>
  <c r="M15" i="2"/>
  <c r="N15" i="2"/>
  <c r="O15" i="2"/>
  <c r="P15" i="2"/>
  <c r="Q15" i="2"/>
  <c r="M58" i="2"/>
  <c r="N58" i="2"/>
  <c r="O58" i="2"/>
  <c r="P58" i="2"/>
  <c r="Q58" i="2"/>
  <c r="M227" i="2"/>
  <c r="N227" i="2"/>
  <c r="O227" i="2"/>
  <c r="P227" i="2"/>
  <c r="Q227" i="2"/>
  <c r="M91" i="2"/>
  <c r="N91" i="2"/>
  <c r="O91" i="2"/>
  <c r="P91" i="2"/>
  <c r="Q91" i="2"/>
  <c r="M156" i="2"/>
  <c r="N156" i="2"/>
  <c r="O156" i="2"/>
  <c r="P156" i="2"/>
  <c r="Q156" i="2"/>
  <c r="M104" i="2"/>
  <c r="N104" i="2"/>
  <c r="O104" i="2"/>
  <c r="P104" i="2"/>
  <c r="Q104" i="2"/>
  <c r="M188" i="2"/>
  <c r="N188" i="2"/>
  <c r="O188" i="2"/>
  <c r="P188" i="2"/>
  <c r="Q188" i="2"/>
  <c r="M40" i="2"/>
  <c r="N40" i="2"/>
  <c r="O40" i="2"/>
  <c r="P40" i="2"/>
  <c r="Q40" i="2"/>
  <c r="M161" i="2"/>
  <c r="N161" i="2"/>
  <c r="O161" i="2"/>
  <c r="P161" i="2"/>
  <c r="Q161" i="2"/>
  <c r="M52" i="2"/>
  <c r="N52" i="2"/>
  <c r="O52" i="2"/>
  <c r="P52" i="2"/>
  <c r="Q52" i="2"/>
  <c r="M132" i="2"/>
  <c r="N132" i="2"/>
  <c r="O132" i="2"/>
  <c r="P132" i="2"/>
  <c r="Q132" i="2"/>
  <c r="M60" i="2"/>
  <c r="N60" i="2"/>
  <c r="O60" i="2"/>
  <c r="P60" i="2"/>
  <c r="Q60" i="2"/>
  <c r="M103" i="2"/>
  <c r="N103" i="2"/>
  <c r="O103" i="2"/>
  <c r="P103" i="2"/>
  <c r="Q103" i="2"/>
  <c r="M56" i="2"/>
  <c r="N56" i="2"/>
  <c r="O56" i="2"/>
  <c r="P56" i="2"/>
  <c r="Q56" i="2"/>
  <c r="M165" i="2"/>
  <c r="N165" i="2"/>
  <c r="O165" i="2"/>
  <c r="P165" i="2"/>
  <c r="Q165" i="2"/>
  <c r="M128" i="2"/>
  <c r="N128" i="2"/>
  <c r="O128" i="2"/>
  <c r="P128" i="2"/>
  <c r="Q128" i="2"/>
  <c r="M77" i="2"/>
  <c r="N77" i="2"/>
  <c r="O77" i="2"/>
  <c r="P77" i="2"/>
  <c r="Q77" i="2"/>
  <c r="M89" i="2"/>
  <c r="N89" i="2"/>
  <c r="O89" i="2"/>
  <c r="P89" i="2"/>
  <c r="Q89" i="2"/>
  <c r="M24" i="2"/>
  <c r="N24" i="2"/>
  <c r="O24" i="2"/>
  <c r="P24" i="2"/>
  <c r="Q24" i="2"/>
  <c r="M79" i="2"/>
  <c r="N79" i="2"/>
  <c r="O79" i="2"/>
  <c r="P79" i="2"/>
  <c r="Q79" i="2"/>
  <c r="M48" i="2"/>
  <c r="N48" i="2"/>
  <c r="O48" i="2"/>
  <c r="P48" i="2"/>
  <c r="Q48" i="2"/>
  <c r="M222" i="2"/>
  <c r="N222" i="2"/>
  <c r="O222" i="2"/>
  <c r="P222" i="2"/>
  <c r="Q222" i="2"/>
  <c r="M19" i="2"/>
  <c r="N19" i="2"/>
  <c r="O19" i="2"/>
  <c r="P19" i="2"/>
  <c r="Q19" i="2"/>
  <c r="M140" i="2"/>
  <c r="N140" i="2"/>
  <c r="O140" i="2"/>
  <c r="P140" i="2"/>
  <c r="Q140" i="2"/>
  <c r="M172" i="2"/>
  <c r="N172" i="2"/>
  <c r="O172" i="2"/>
  <c r="P172" i="2"/>
  <c r="Q172" i="2"/>
  <c r="M213" i="2"/>
  <c r="N213" i="2"/>
  <c r="O213" i="2"/>
  <c r="P213" i="2"/>
  <c r="Q213" i="2"/>
  <c r="M30" i="2"/>
  <c r="N30" i="2"/>
  <c r="O30" i="2"/>
  <c r="P30" i="2"/>
  <c r="Q30" i="2"/>
  <c r="M100" i="2"/>
  <c r="N100" i="2"/>
  <c r="O100" i="2"/>
  <c r="P100" i="2"/>
  <c r="Q100" i="2"/>
  <c r="M34" i="2"/>
  <c r="N34" i="2"/>
  <c r="O34" i="2"/>
  <c r="P34" i="2"/>
  <c r="Q34" i="2"/>
  <c r="M22" i="2"/>
  <c r="N22" i="2"/>
  <c r="O22" i="2"/>
  <c r="P22" i="2"/>
  <c r="Q22" i="2"/>
  <c r="M130" i="2"/>
  <c r="N130" i="2"/>
  <c r="O130" i="2"/>
  <c r="P130" i="2"/>
  <c r="Q130" i="2"/>
  <c r="M46" i="2"/>
  <c r="N46" i="2"/>
  <c r="O46" i="2"/>
  <c r="P46" i="2"/>
  <c r="Q46" i="2"/>
  <c r="M198" i="2"/>
  <c r="N198" i="2"/>
  <c r="O198" i="2"/>
  <c r="P198" i="2"/>
  <c r="Q198" i="2"/>
  <c r="M32" i="2"/>
  <c r="N32" i="2"/>
  <c r="O32" i="2"/>
  <c r="P32" i="2"/>
  <c r="Q32" i="2"/>
  <c r="M118" i="2"/>
  <c r="N118" i="2"/>
  <c r="O118" i="2"/>
  <c r="P118" i="2"/>
  <c r="Q118" i="2"/>
  <c r="M129" i="2"/>
  <c r="N129" i="2"/>
  <c r="O129" i="2"/>
  <c r="P129" i="2"/>
  <c r="Q129" i="2"/>
  <c r="M225" i="2"/>
  <c r="N225" i="2"/>
  <c r="O225" i="2"/>
  <c r="P225" i="2"/>
  <c r="Q225" i="2"/>
  <c r="M166" i="2"/>
  <c r="N166" i="2"/>
  <c r="O166" i="2"/>
  <c r="P166" i="2"/>
  <c r="Q166" i="2"/>
  <c r="M137" i="2"/>
  <c r="N137" i="2"/>
  <c r="O137" i="2"/>
  <c r="P137" i="2"/>
  <c r="Q137" i="2"/>
  <c r="M216" i="2"/>
  <c r="N216" i="2"/>
  <c r="O216" i="2"/>
  <c r="P216" i="2"/>
  <c r="Q216" i="2"/>
  <c r="M224" i="2"/>
  <c r="N224" i="2"/>
  <c r="O224" i="2"/>
  <c r="P224" i="2"/>
  <c r="Q224" i="2"/>
  <c r="M182" i="2"/>
  <c r="N182" i="2"/>
  <c r="O182" i="2"/>
  <c r="P182" i="2"/>
  <c r="Q182" i="2"/>
  <c r="M93" i="2"/>
  <c r="N93" i="2"/>
  <c r="O93" i="2"/>
  <c r="P93" i="2"/>
  <c r="Q93" i="2"/>
  <c r="M195" i="2"/>
  <c r="N195" i="2"/>
  <c r="O195" i="2"/>
  <c r="P195" i="2"/>
  <c r="Q195" i="2"/>
  <c r="M177" i="2"/>
  <c r="N177" i="2"/>
  <c r="O177" i="2"/>
  <c r="P177" i="2"/>
  <c r="Q177" i="2"/>
  <c r="M35" i="2"/>
  <c r="N35" i="2"/>
  <c r="O35" i="2"/>
  <c r="P35" i="2"/>
  <c r="Q35" i="2"/>
  <c r="M107" i="2"/>
  <c r="N107" i="2"/>
  <c r="O107" i="2"/>
  <c r="P107" i="2"/>
  <c r="Q107" i="2"/>
  <c r="M151" i="2"/>
  <c r="N151" i="2"/>
  <c r="O151" i="2"/>
  <c r="P151" i="2"/>
  <c r="Q151" i="2"/>
  <c r="M163" i="2"/>
  <c r="N163" i="2"/>
  <c r="O163" i="2"/>
  <c r="P163" i="2"/>
  <c r="Q163" i="2"/>
  <c r="M219" i="2"/>
  <c r="N219" i="2"/>
  <c r="O219" i="2"/>
  <c r="P219" i="2"/>
  <c r="Q219" i="2"/>
  <c r="M49" i="2"/>
  <c r="N49" i="2"/>
  <c r="O49" i="2"/>
  <c r="P49" i="2"/>
  <c r="Q49" i="2"/>
  <c r="M20" i="2"/>
  <c r="N20" i="2"/>
  <c r="O20" i="2"/>
  <c r="P20" i="2"/>
  <c r="Q20" i="2"/>
  <c r="M119" i="2"/>
  <c r="N119" i="2"/>
  <c r="O119" i="2"/>
  <c r="P119" i="2"/>
  <c r="Q119" i="2"/>
  <c r="M94" i="2"/>
  <c r="N94" i="2"/>
  <c r="O94" i="2"/>
  <c r="P94" i="2"/>
  <c r="Q94" i="2"/>
  <c r="M72" i="2"/>
  <c r="N72" i="2"/>
  <c r="O72" i="2"/>
  <c r="P72" i="2"/>
  <c r="Q72" i="2"/>
  <c r="M63" i="2"/>
  <c r="N63" i="2"/>
  <c r="O63" i="2"/>
  <c r="P63" i="2"/>
  <c r="Q63" i="2"/>
  <c r="M57" i="2"/>
  <c r="N57" i="2"/>
  <c r="O57" i="2"/>
  <c r="P57" i="2"/>
  <c r="Q57" i="2"/>
  <c r="M162" i="2"/>
  <c r="N162" i="2"/>
  <c r="O162" i="2"/>
  <c r="P162" i="2"/>
  <c r="Q162" i="2"/>
  <c r="M51" i="2"/>
  <c r="N51" i="2"/>
  <c r="O51" i="2"/>
  <c r="P51" i="2"/>
  <c r="Q51" i="2"/>
  <c r="M157" i="2"/>
  <c r="N157" i="2"/>
  <c r="O157" i="2"/>
  <c r="P157" i="2"/>
  <c r="Q157" i="2"/>
  <c r="M112" i="2"/>
  <c r="N112" i="2"/>
  <c r="O112" i="2"/>
  <c r="P112" i="2"/>
  <c r="Q112" i="2"/>
  <c r="M126" i="2"/>
  <c r="N126" i="2"/>
  <c r="O126" i="2"/>
  <c r="P126" i="2"/>
  <c r="Q126" i="2"/>
  <c r="M193" i="2"/>
  <c r="N193" i="2"/>
  <c r="O193" i="2"/>
  <c r="P193" i="2"/>
  <c r="Q193" i="2"/>
  <c r="M203" i="2"/>
  <c r="N203" i="2"/>
  <c r="O203" i="2"/>
  <c r="P203" i="2"/>
  <c r="Q203" i="2"/>
  <c r="M187" i="2"/>
  <c r="N187" i="2"/>
  <c r="O187" i="2"/>
  <c r="P187" i="2"/>
  <c r="Q187" i="2"/>
  <c r="M64" i="2"/>
  <c r="N64" i="2"/>
  <c r="O64" i="2"/>
  <c r="P64" i="2"/>
  <c r="Q64" i="2"/>
  <c r="M144" i="2"/>
  <c r="N144" i="2"/>
  <c r="O144" i="2"/>
  <c r="P144" i="2"/>
  <c r="Q144" i="2"/>
  <c r="M110" i="2"/>
  <c r="N110" i="2"/>
  <c r="O110" i="2"/>
  <c r="P110" i="2"/>
  <c r="Q110" i="2"/>
  <c r="M42" i="2"/>
  <c r="N42" i="2"/>
  <c r="O42" i="2"/>
  <c r="P42" i="2"/>
  <c r="Q42" i="2"/>
  <c r="M41" i="2"/>
  <c r="N41" i="2"/>
  <c r="O41" i="2"/>
  <c r="P41" i="2"/>
  <c r="Q41" i="2"/>
  <c r="M81" i="2"/>
  <c r="N81" i="2"/>
  <c r="O81" i="2"/>
  <c r="P81" i="2"/>
  <c r="Q81" i="2"/>
  <c r="M87" i="2"/>
  <c r="N87" i="2"/>
  <c r="O87" i="2"/>
  <c r="P87" i="2"/>
  <c r="Q87" i="2"/>
  <c r="M207" i="2"/>
  <c r="N207" i="2"/>
  <c r="O207" i="2"/>
  <c r="P207" i="2"/>
  <c r="Q207" i="2"/>
  <c r="M53" i="2"/>
  <c r="N53" i="2"/>
  <c r="O53" i="2"/>
  <c r="P53" i="2"/>
  <c r="Q53" i="2"/>
  <c r="M99" i="2"/>
  <c r="N99" i="2"/>
  <c r="O99" i="2"/>
  <c r="P99" i="2"/>
  <c r="Q99" i="2"/>
  <c r="M154" i="2"/>
  <c r="N154" i="2"/>
  <c r="O154" i="2"/>
  <c r="Q154" i="2"/>
  <c r="M125" i="2"/>
  <c r="N125" i="2"/>
  <c r="O125" i="2"/>
  <c r="P125" i="2"/>
  <c r="Q125" i="2"/>
  <c r="M33" i="2"/>
  <c r="N33" i="2"/>
  <c r="O33" i="2"/>
  <c r="P33" i="2"/>
  <c r="Q33" i="2"/>
  <c r="M98" i="2"/>
  <c r="N98" i="2"/>
  <c r="O98" i="2"/>
  <c r="P98" i="2"/>
  <c r="Q98" i="2"/>
  <c r="M199" i="2"/>
  <c r="N199" i="2"/>
  <c r="O199" i="2"/>
  <c r="P199" i="2"/>
  <c r="Q199" i="2"/>
  <c r="M167" i="2"/>
  <c r="N167" i="2"/>
  <c r="O167" i="2"/>
  <c r="Q167" i="2"/>
  <c r="M45" i="2"/>
  <c r="N45" i="2"/>
  <c r="O45" i="2"/>
  <c r="P45" i="2"/>
  <c r="Q45" i="2"/>
  <c r="M171" i="2"/>
  <c r="N171" i="2"/>
  <c r="O171" i="2"/>
  <c r="P171" i="2"/>
  <c r="Q171" i="2"/>
  <c r="M136" i="2"/>
  <c r="N136" i="2"/>
  <c r="O136" i="2"/>
  <c r="P136" i="2"/>
  <c r="Q136" i="2"/>
  <c r="M179" i="2"/>
  <c r="N179" i="2"/>
  <c r="O179" i="2"/>
  <c r="P179" i="2"/>
  <c r="Q179" i="2"/>
  <c r="M38" i="2"/>
  <c r="N38" i="2"/>
  <c r="O38" i="2"/>
  <c r="P38" i="2"/>
  <c r="Q38" i="2"/>
  <c r="M71" i="2"/>
  <c r="N71" i="2"/>
  <c r="O71" i="2"/>
  <c r="P71" i="2"/>
  <c r="Q71" i="2"/>
  <c r="M29" i="2"/>
  <c r="N29" i="2"/>
  <c r="O29" i="2"/>
  <c r="P29" i="2"/>
  <c r="Q29" i="2"/>
  <c r="M192" i="2"/>
  <c r="N192" i="2"/>
  <c r="O192" i="2"/>
  <c r="P192" i="2"/>
  <c r="Q192" i="2"/>
  <c r="M17" i="2"/>
  <c r="N17" i="2"/>
  <c r="O17" i="2"/>
  <c r="P17" i="2"/>
  <c r="Q17" i="2"/>
  <c r="M139" i="2"/>
  <c r="N139" i="2"/>
  <c r="O139" i="2"/>
  <c r="P139" i="2"/>
  <c r="Q139" i="2"/>
  <c r="M168" i="2"/>
  <c r="N168" i="2"/>
  <c r="O168" i="2"/>
  <c r="P168" i="2"/>
  <c r="Q168" i="2"/>
  <c r="M95" i="2"/>
  <c r="N95" i="2"/>
  <c r="O95" i="2"/>
  <c r="P95" i="2"/>
  <c r="Q95" i="2"/>
  <c r="M27" i="2"/>
  <c r="N27" i="2"/>
  <c r="O27" i="2"/>
  <c r="P27" i="2"/>
  <c r="Q27" i="2"/>
  <c r="M83" i="2"/>
  <c r="N83" i="2"/>
  <c r="O83" i="2"/>
  <c r="P83" i="2"/>
  <c r="Q83" i="2"/>
  <c r="M169" i="2"/>
  <c r="N169" i="2"/>
  <c r="O169" i="2"/>
  <c r="P169" i="2"/>
  <c r="Q169" i="2"/>
  <c r="M202" i="2"/>
  <c r="N202" i="2"/>
  <c r="O202" i="2"/>
  <c r="P202" i="2"/>
  <c r="Q202" i="2"/>
  <c r="M50" i="2"/>
  <c r="N50" i="2"/>
  <c r="O50" i="2"/>
  <c r="P50" i="2"/>
  <c r="Q50" i="2"/>
  <c r="M70" i="2"/>
  <c r="N70" i="2"/>
  <c r="O70" i="2"/>
  <c r="P70" i="2"/>
  <c r="Q70" i="2"/>
  <c r="M210" i="2"/>
  <c r="N210" i="2"/>
  <c r="O210" i="2"/>
  <c r="P210" i="2"/>
  <c r="Q210" i="2"/>
  <c r="M189" i="2"/>
  <c r="N189" i="2"/>
  <c r="O189" i="2"/>
  <c r="P189" i="2"/>
  <c r="Q189" i="2"/>
  <c r="M186" i="2"/>
  <c r="N186" i="2"/>
  <c r="O186" i="2"/>
  <c r="P186" i="2"/>
  <c r="Q186" i="2"/>
  <c r="M47" i="2"/>
  <c r="N47" i="2"/>
  <c r="O47" i="2"/>
  <c r="P47" i="2"/>
  <c r="Q47" i="2"/>
  <c r="M175" i="2"/>
  <c r="N175" i="2"/>
  <c r="O175" i="2"/>
  <c r="P175" i="2"/>
  <c r="Q175" i="2"/>
  <c r="M74" i="2"/>
  <c r="N74" i="2"/>
  <c r="O74" i="2"/>
  <c r="P74" i="2"/>
  <c r="Q74" i="2"/>
  <c r="M218" i="2"/>
  <c r="N218" i="2"/>
  <c r="O218" i="2"/>
  <c r="P218" i="2"/>
  <c r="Q218" i="2"/>
  <c r="M148" i="2"/>
  <c r="N148" i="2"/>
  <c r="O148" i="2"/>
  <c r="P148" i="2"/>
  <c r="Q148" i="2"/>
  <c r="M122" i="2"/>
  <c r="N122" i="2"/>
  <c r="O122" i="2"/>
  <c r="P122" i="2"/>
  <c r="Q122" i="2"/>
  <c r="M43" i="2"/>
  <c r="N43" i="2"/>
  <c r="O43" i="2"/>
  <c r="P43" i="2"/>
  <c r="Q43" i="2"/>
  <c r="M44" i="2"/>
  <c r="N44" i="2"/>
  <c r="O44" i="2"/>
  <c r="P44" i="2"/>
  <c r="Q44" i="2"/>
  <c r="M18" i="2"/>
  <c r="N18" i="2"/>
  <c r="O18" i="2"/>
  <c r="P18" i="2"/>
  <c r="Q18" i="2"/>
  <c r="M36" i="2"/>
  <c r="N36" i="2"/>
  <c r="O36" i="2"/>
  <c r="P36" i="2"/>
  <c r="Q36" i="2"/>
  <c r="M39" i="2"/>
  <c r="N39" i="2"/>
  <c r="O39" i="2"/>
  <c r="P39" i="2"/>
  <c r="Q39" i="2"/>
  <c r="M158" i="2"/>
  <c r="N158" i="2"/>
  <c r="O158" i="2"/>
  <c r="P158" i="2"/>
  <c r="Q158" i="2"/>
  <c r="M181" i="2"/>
  <c r="N181" i="2"/>
  <c r="O181" i="2"/>
  <c r="P181" i="2"/>
  <c r="Q181" i="2"/>
  <c r="M37" i="2"/>
  <c r="N37" i="2"/>
  <c r="O37" i="2"/>
  <c r="P37" i="2"/>
  <c r="Q37" i="2"/>
  <c r="M55" i="2"/>
  <c r="N55" i="2"/>
  <c r="O55" i="2"/>
  <c r="P55" i="2"/>
  <c r="Q55" i="2"/>
  <c r="M173" i="2"/>
  <c r="N173" i="2"/>
  <c r="O173" i="2"/>
  <c r="P173" i="2"/>
  <c r="Q173" i="2"/>
  <c r="M145" i="2"/>
  <c r="N145" i="2"/>
  <c r="O145" i="2"/>
  <c r="P145" i="2"/>
  <c r="Q145" i="2"/>
  <c r="M85" i="2"/>
  <c r="N85" i="2"/>
  <c r="O85" i="2"/>
  <c r="P85" i="2"/>
  <c r="Q85" i="2"/>
  <c r="M16" i="2"/>
  <c r="N16" i="2"/>
  <c r="O16" i="2"/>
  <c r="P16" i="2"/>
  <c r="Q16" i="2"/>
  <c r="M185" i="2"/>
  <c r="N185" i="2"/>
  <c r="O185" i="2"/>
  <c r="P185" i="2"/>
  <c r="Q185" i="2"/>
  <c r="M228" i="2"/>
  <c r="N228" i="2"/>
  <c r="O228" i="2"/>
  <c r="P228" i="2"/>
  <c r="Q228" i="2"/>
  <c r="M229" i="2"/>
  <c r="N229" i="2"/>
  <c r="O229" i="2"/>
  <c r="P229" i="2"/>
  <c r="Q229" i="2"/>
  <c r="M230" i="2"/>
  <c r="N230" i="2"/>
  <c r="O230" i="2"/>
  <c r="P230" i="2"/>
  <c r="Q230" i="2"/>
  <c r="M231" i="2"/>
  <c r="N231" i="2"/>
  <c r="O231" i="2"/>
  <c r="P231" i="2"/>
  <c r="Q231" i="2"/>
  <c r="M232" i="2"/>
  <c r="N232" i="2"/>
  <c r="O232" i="2"/>
  <c r="P232" i="2"/>
  <c r="Q232" i="2"/>
  <c r="M233" i="2"/>
  <c r="N233" i="2"/>
  <c r="O233" i="2"/>
  <c r="P233" i="2"/>
  <c r="Q233" i="2"/>
  <c r="M234" i="2"/>
  <c r="N234" i="2"/>
  <c r="O234" i="2"/>
  <c r="P234" i="2"/>
  <c r="Q234" i="2"/>
  <c r="M235" i="2"/>
  <c r="N235" i="2"/>
  <c r="O235" i="2"/>
  <c r="P235" i="2"/>
  <c r="Q235" i="2"/>
  <c r="M236" i="2"/>
  <c r="N236" i="2"/>
  <c r="O236" i="2"/>
  <c r="P236" i="2"/>
  <c r="Q236" i="2"/>
  <c r="M237" i="2"/>
  <c r="N237" i="2"/>
  <c r="O237" i="2"/>
  <c r="P237" i="2"/>
  <c r="Q237" i="2"/>
  <c r="M238" i="2"/>
  <c r="N238" i="2"/>
  <c r="O238" i="2"/>
  <c r="P238" i="2"/>
  <c r="Q238" i="2"/>
  <c r="M239" i="2"/>
  <c r="N239" i="2"/>
  <c r="O239" i="2"/>
  <c r="P239" i="2"/>
  <c r="Q239" i="2"/>
  <c r="M240" i="2"/>
  <c r="N240" i="2"/>
  <c r="O240" i="2"/>
  <c r="P240" i="2"/>
  <c r="Q240" i="2"/>
  <c r="M241" i="2"/>
  <c r="N241" i="2"/>
  <c r="O241" i="2"/>
  <c r="P241" i="2"/>
  <c r="Q241" i="2"/>
  <c r="M242" i="2"/>
  <c r="N242" i="2"/>
  <c r="O242" i="2"/>
  <c r="P242" i="2"/>
  <c r="Q242" i="2"/>
  <c r="M243" i="2"/>
  <c r="N243" i="2"/>
  <c r="O243" i="2"/>
  <c r="P243" i="2"/>
  <c r="Q243" i="2"/>
  <c r="M244" i="2"/>
  <c r="N244" i="2"/>
  <c r="O244" i="2"/>
  <c r="P244" i="2"/>
  <c r="Q244" i="2"/>
  <c r="M245" i="2"/>
  <c r="N245" i="2"/>
  <c r="O245" i="2"/>
  <c r="P245" i="2"/>
  <c r="Q245" i="2"/>
  <c r="M246" i="2"/>
  <c r="N246" i="2"/>
  <c r="O246" i="2"/>
  <c r="P246" i="2"/>
  <c r="Q246" i="2"/>
  <c r="M247" i="2"/>
  <c r="N247" i="2"/>
  <c r="O247" i="2"/>
  <c r="P247" i="2"/>
  <c r="Q247" i="2"/>
  <c r="M248" i="2"/>
  <c r="N248" i="2"/>
  <c r="O248" i="2"/>
  <c r="P248" i="2"/>
  <c r="Q248" i="2"/>
  <c r="M249" i="2"/>
  <c r="N249" i="2"/>
  <c r="O249" i="2"/>
  <c r="P249" i="2"/>
  <c r="Q249" i="2"/>
  <c r="M250" i="2"/>
  <c r="N250" i="2"/>
  <c r="O250" i="2"/>
  <c r="P250" i="2"/>
  <c r="Q250" i="2"/>
  <c r="M251" i="2"/>
  <c r="N251" i="2"/>
  <c r="O251" i="2"/>
  <c r="P251" i="2"/>
  <c r="Q251" i="2"/>
  <c r="M252" i="2"/>
  <c r="N252" i="2"/>
  <c r="O252" i="2"/>
  <c r="P252" i="2"/>
  <c r="Q252" i="2"/>
  <c r="M253" i="2"/>
  <c r="N253" i="2"/>
  <c r="O253" i="2"/>
  <c r="P253" i="2"/>
  <c r="Q253" i="2"/>
  <c r="M254" i="2"/>
  <c r="N254" i="2"/>
  <c r="O254" i="2"/>
  <c r="P254" i="2"/>
  <c r="Q254" i="2"/>
  <c r="M255" i="2"/>
  <c r="N255" i="2"/>
  <c r="O255" i="2"/>
  <c r="P255" i="2"/>
  <c r="Q255" i="2"/>
  <c r="M256" i="2"/>
  <c r="N256" i="2"/>
  <c r="O256" i="2"/>
  <c r="P256" i="2"/>
  <c r="Q256" i="2"/>
  <c r="M257" i="2"/>
  <c r="N257" i="2"/>
  <c r="O257" i="2"/>
  <c r="P257" i="2"/>
  <c r="Q257" i="2"/>
  <c r="M258" i="2"/>
  <c r="N258" i="2"/>
  <c r="O258" i="2"/>
  <c r="P258" i="2"/>
  <c r="Q258" i="2"/>
  <c r="M259" i="2"/>
  <c r="N259" i="2"/>
  <c r="O259" i="2"/>
  <c r="P259" i="2"/>
  <c r="Q259" i="2"/>
  <c r="M260" i="2"/>
  <c r="N260" i="2"/>
  <c r="O260" i="2"/>
  <c r="P260" i="2"/>
  <c r="Q260" i="2"/>
  <c r="M261" i="2"/>
  <c r="N261" i="2"/>
  <c r="O261" i="2"/>
  <c r="P261" i="2"/>
  <c r="Q261" i="2"/>
  <c r="M262" i="2"/>
  <c r="N262" i="2"/>
  <c r="O262" i="2"/>
  <c r="P262" i="2"/>
  <c r="Q262" i="2"/>
  <c r="M263" i="2"/>
  <c r="N263" i="2"/>
  <c r="O263" i="2"/>
  <c r="P263" i="2"/>
  <c r="Q263" i="2"/>
  <c r="M264" i="2"/>
  <c r="N264" i="2"/>
  <c r="O264" i="2"/>
  <c r="P264" i="2"/>
  <c r="Q264" i="2"/>
  <c r="M265" i="2"/>
  <c r="N265" i="2"/>
  <c r="O265" i="2"/>
  <c r="P265" i="2"/>
  <c r="Q265" i="2"/>
  <c r="M266" i="2"/>
  <c r="N266" i="2"/>
  <c r="O266" i="2"/>
  <c r="P266" i="2"/>
  <c r="Q266" i="2"/>
  <c r="M267" i="2"/>
  <c r="N267" i="2"/>
  <c r="O267" i="2"/>
  <c r="P267" i="2"/>
  <c r="Q267" i="2"/>
  <c r="M268" i="2"/>
  <c r="N268" i="2"/>
  <c r="O268" i="2"/>
  <c r="P268" i="2"/>
  <c r="Q268" i="2"/>
  <c r="M269" i="2"/>
  <c r="N269" i="2"/>
  <c r="O269" i="2"/>
  <c r="P269" i="2"/>
  <c r="Q269" i="2"/>
  <c r="M270" i="2"/>
  <c r="N270" i="2"/>
  <c r="O270" i="2"/>
  <c r="P270" i="2"/>
  <c r="Q270" i="2"/>
  <c r="M271" i="2"/>
  <c r="N271" i="2"/>
  <c r="O271" i="2"/>
  <c r="P271" i="2"/>
  <c r="Q271" i="2"/>
  <c r="M272" i="2"/>
  <c r="N272" i="2"/>
  <c r="O272" i="2"/>
  <c r="P272" i="2"/>
  <c r="Q272" i="2"/>
  <c r="M273" i="2"/>
  <c r="N273" i="2"/>
  <c r="O273" i="2"/>
  <c r="P273" i="2"/>
  <c r="Q273" i="2"/>
  <c r="M274" i="2"/>
  <c r="N274" i="2"/>
  <c r="O274" i="2"/>
  <c r="P274" i="2"/>
  <c r="Q274" i="2"/>
  <c r="M275" i="2"/>
  <c r="N275" i="2"/>
  <c r="O275" i="2"/>
  <c r="P275" i="2"/>
  <c r="Q275" i="2"/>
  <c r="M276" i="2"/>
  <c r="N276" i="2"/>
  <c r="O276" i="2"/>
  <c r="P276" i="2"/>
  <c r="Q276" i="2"/>
  <c r="M277" i="2"/>
  <c r="N277" i="2"/>
  <c r="O277" i="2"/>
  <c r="P277" i="2"/>
  <c r="Q277" i="2"/>
  <c r="M278" i="2"/>
  <c r="N278" i="2"/>
  <c r="O278" i="2"/>
  <c r="P278" i="2"/>
  <c r="Q278" i="2"/>
  <c r="M279" i="2"/>
  <c r="N279" i="2"/>
  <c r="O279" i="2"/>
  <c r="P279" i="2"/>
  <c r="Q279" i="2"/>
  <c r="M280" i="2"/>
  <c r="N280" i="2"/>
  <c r="O280" i="2"/>
  <c r="P280" i="2"/>
  <c r="Q280" i="2"/>
  <c r="M281" i="2"/>
  <c r="N281" i="2"/>
  <c r="O281" i="2"/>
  <c r="P281" i="2"/>
  <c r="Q281" i="2"/>
  <c r="M282" i="2"/>
  <c r="N282" i="2"/>
  <c r="O282" i="2"/>
  <c r="P282" i="2"/>
  <c r="Q282" i="2"/>
  <c r="M283" i="2"/>
  <c r="N283" i="2"/>
  <c r="O283" i="2"/>
  <c r="P283" i="2"/>
  <c r="Q283" i="2"/>
  <c r="M284" i="2"/>
  <c r="N284" i="2"/>
  <c r="O284" i="2"/>
  <c r="P284" i="2"/>
  <c r="Q284" i="2"/>
  <c r="M285" i="2"/>
  <c r="N285" i="2"/>
  <c r="O285" i="2"/>
  <c r="P285" i="2"/>
  <c r="Q285" i="2"/>
  <c r="M286" i="2"/>
  <c r="N286" i="2"/>
  <c r="O286" i="2"/>
  <c r="P286" i="2"/>
  <c r="Q286" i="2"/>
  <c r="M287" i="2"/>
  <c r="N287" i="2"/>
  <c r="O287" i="2"/>
  <c r="P287" i="2"/>
  <c r="Q287" i="2"/>
  <c r="M288" i="2"/>
  <c r="N288" i="2"/>
  <c r="O288" i="2"/>
  <c r="P288" i="2"/>
  <c r="Q288" i="2"/>
  <c r="M289" i="2"/>
  <c r="N289" i="2"/>
  <c r="O289" i="2"/>
  <c r="P289" i="2"/>
  <c r="Q289" i="2"/>
  <c r="M290" i="2"/>
  <c r="N290" i="2"/>
  <c r="O290" i="2"/>
  <c r="P290" i="2"/>
  <c r="Q290" i="2"/>
  <c r="M291" i="2"/>
  <c r="N291" i="2"/>
  <c r="O291" i="2"/>
  <c r="P291" i="2"/>
  <c r="Q291" i="2"/>
  <c r="M292" i="2"/>
  <c r="N292" i="2"/>
  <c r="O292" i="2"/>
  <c r="P292" i="2"/>
  <c r="Q292" i="2"/>
  <c r="M293" i="2"/>
  <c r="N293" i="2"/>
  <c r="O293" i="2"/>
  <c r="P293" i="2"/>
  <c r="Q293" i="2"/>
  <c r="M294" i="2"/>
  <c r="N294" i="2"/>
  <c r="O294" i="2"/>
  <c r="P294" i="2"/>
  <c r="Q294" i="2"/>
  <c r="M295" i="2"/>
  <c r="N295" i="2"/>
  <c r="O295" i="2"/>
  <c r="P295" i="2"/>
  <c r="Q295" i="2"/>
  <c r="M296" i="2"/>
  <c r="N296" i="2"/>
  <c r="O296" i="2"/>
  <c r="P296" i="2"/>
  <c r="Q296" i="2"/>
  <c r="M297" i="2"/>
  <c r="N297" i="2"/>
  <c r="O297" i="2"/>
  <c r="P297" i="2"/>
  <c r="Q297" i="2"/>
  <c r="M298" i="2"/>
  <c r="N298" i="2"/>
  <c r="O298" i="2"/>
  <c r="P298" i="2"/>
  <c r="Q298" i="2"/>
  <c r="M299" i="2"/>
  <c r="N299" i="2"/>
  <c r="O299" i="2"/>
  <c r="P299" i="2"/>
  <c r="Q299" i="2"/>
  <c r="M300" i="2"/>
  <c r="N300" i="2"/>
  <c r="O300" i="2"/>
  <c r="P300" i="2"/>
  <c r="Q300" i="2"/>
  <c r="M301" i="2"/>
  <c r="N301" i="2"/>
  <c r="O301" i="2"/>
  <c r="P301" i="2"/>
  <c r="Q301" i="2"/>
  <c r="M302" i="2"/>
  <c r="N302" i="2"/>
  <c r="O302" i="2"/>
  <c r="P302" i="2"/>
  <c r="Q302" i="2"/>
  <c r="M303" i="2"/>
  <c r="N303" i="2"/>
  <c r="O303" i="2"/>
  <c r="P303" i="2"/>
  <c r="Q303" i="2"/>
  <c r="M304" i="2"/>
  <c r="N304" i="2"/>
  <c r="O304" i="2"/>
  <c r="P304" i="2"/>
  <c r="Q304" i="2"/>
  <c r="M305" i="2"/>
  <c r="N305" i="2"/>
  <c r="O305" i="2"/>
  <c r="P305" i="2"/>
  <c r="Q305" i="2"/>
  <c r="M306" i="2"/>
  <c r="N306" i="2"/>
  <c r="O306" i="2"/>
  <c r="P306" i="2"/>
  <c r="Q306" i="2"/>
  <c r="M307" i="2"/>
  <c r="N307" i="2"/>
  <c r="O307" i="2"/>
  <c r="P307" i="2"/>
  <c r="Q307" i="2"/>
  <c r="M308" i="2"/>
  <c r="N308" i="2"/>
  <c r="O308" i="2"/>
  <c r="P308" i="2"/>
  <c r="Q308" i="2"/>
  <c r="M309" i="2"/>
  <c r="N309" i="2"/>
  <c r="O309" i="2"/>
  <c r="P309" i="2"/>
  <c r="Q309" i="2"/>
  <c r="M310" i="2"/>
  <c r="N310" i="2"/>
  <c r="O310" i="2"/>
  <c r="P310" i="2"/>
  <c r="Q310" i="2"/>
  <c r="M311" i="2"/>
  <c r="N311" i="2"/>
  <c r="O311" i="2"/>
  <c r="P311" i="2"/>
  <c r="Q311" i="2"/>
  <c r="M312" i="2"/>
  <c r="N312" i="2"/>
  <c r="O312" i="2"/>
  <c r="P312" i="2"/>
  <c r="Q312" i="2"/>
  <c r="M313" i="2"/>
  <c r="N313" i="2"/>
  <c r="O313" i="2"/>
  <c r="P313" i="2"/>
  <c r="Q313" i="2"/>
  <c r="M314" i="2"/>
  <c r="N314" i="2"/>
  <c r="O314" i="2"/>
  <c r="P314" i="2"/>
  <c r="Q314" i="2"/>
  <c r="M315" i="2"/>
  <c r="N315" i="2"/>
  <c r="O315" i="2"/>
  <c r="P315" i="2"/>
  <c r="Q315" i="2"/>
  <c r="M316" i="2"/>
  <c r="N316" i="2"/>
  <c r="O316" i="2"/>
  <c r="P316" i="2"/>
  <c r="Q316" i="2"/>
  <c r="M317" i="2"/>
  <c r="N317" i="2"/>
  <c r="O317" i="2"/>
  <c r="P317" i="2"/>
  <c r="Q317" i="2"/>
  <c r="M318" i="2"/>
  <c r="N318" i="2"/>
  <c r="O318" i="2"/>
  <c r="P318" i="2"/>
  <c r="Q318" i="2"/>
  <c r="M319" i="2"/>
  <c r="N319" i="2"/>
  <c r="O319" i="2"/>
  <c r="P319" i="2"/>
  <c r="Q319" i="2"/>
  <c r="M320" i="2"/>
  <c r="N320" i="2"/>
  <c r="O320" i="2"/>
  <c r="P320" i="2"/>
  <c r="Q320" i="2"/>
  <c r="M321" i="2"/>
  <c r="N321" i="2"/>
  <c r="O321" i="2"/>
  <c r="P321" i="2"/>
  <c r="Q321" i="2"/>
  <c r="M322" i="2"/>
  <c r="N322" i="2"/>
  <c r="O322" i="2"/>
  <c r="P322" i="2"/>
  <c r="Q322" i="2"/>
  <c r="M323" i="2"/>
  <c r="N323" i="2"/>
  <c r="O323" i="2"/>
  <c r="P323" i="2"/>
  <c r="Q323" i="2"/>
  <c r="M324" i="2"/>
  <c r="N324" i="2"/>
  <c r="O324" i="2"/>
  <c r="P324" i="2"/>
  <c r="Q324" i="2"/>
  <c r="M325" i="2"/>
  <c r="N325" i="2"/>
  <c r="O325" i="2"/>
  <c r="P325" i="2"/>
  <c r="Q325" i="2"/>
  <c r="M326" i="2"/>
  <c r="N326" i="2"/>
  <c r="O326" i="2"/>
  <c r="P326" i="2"/>
  <c r="Q326" i="2"/>
  <c r="M327" i="2"/>
  <c r="N327" i="2"/>
  <c r="O327" i="2"/>
  <c r="P327" i="2"/>
  <c r="Q327" i="2"/>
  <c r="M328" i="2"/>
  <c r="N328" i="2"/>
  <c r="O328" i="2"/>
  <c r="P328" i="2"/>
  <c r="Q328" i="2"/>
  <c r="M329" i="2"/>
  <c r="N329" i="2"/>
  <c r="O329" i="2"/>
  <c r="P329" i="2"/>
  <c r="Q329" i="2"/>
  <c r="M330" i="2"/>
  <c r="N330" i="2"/>
  <c r="O330" i="2"/>
  <c r="P330" i="2"/>
  <c r="Q330" i="2"/>
  <c r="M331" i="2"/>
  <c r="N331" i="2"/>
  <c r="O331" i="2"/>
  <c r="P331" i="2"/>
  <c r="Q331" i="2"/>
  <c r="M332" i="2"/>
  <c r="N332" i="2"/>
  <c r="O332" i="2"/>
  <c r="P332" i="2"/>
  <c r="Q332" i="2"/>
  <c r="M333" i="2"/>
  <c r="N333" i="2"/>
  <c r="O333" i="2"/>
  <c r="P333" i="2"/>
  <c r="Q333" i="2"/>
  <c r="M334" i="2"/>
  <c r="N334" i="2"/>
  <c r="O334" i="2"/>
  <c r="P334" i="2"/>
  <c r="Q334" i="2"/>
  <c r="M335" i="2"/>
  <c r="N335" i="2"/>
  <c r="O335" i="2"/>
  <c r="P335" i="2"/>
  <c r="Q335" i="2"/>
  <c r="M336" i="2"/>
  <c r="N336" i="2"/>
  <c r="O336" i="2"/>
  <c r="P336" i="2"/>
  <c r="Q336" i="2"/>
  <c r="M337" i="2"/>
  <c r="N337" i="2"/>
  <c r="O337" i="2"/>
  <c r="P337" i="2"/>
  <c r="Q337" i="2"/>
  <c r="M338" i="2"/>
  <c r="N338" i="2"/>
  <c r="O338" i="2"/>
  <c r="P338" i="2"/>
  <c r="Q338" i="2"/>
  <c r="M339" i="2"/>
  <c r="N339" i="2"/>
  <c r="O339" i="2"/>
  <c r="P339" i="2"/>
  <c r="Q339" i="2"/>
  <c r="M340" i="2"/>
  <c r="N340" i="2"/>
  <c r="O340" i="2"/>
  <c r="P340" i="2"/>
  <c r="Q340" i="2"/>
  <c r="M341" i="2"/>
  <c r="N341" i="2"/>
  <c r="O341" i="2"/>
  <c r="P341" i="2"/>
  <c r="Q341" i="2"/>
  <c r="M342" i="2"/>
  <c r="N342" i="2"/>
  <c r="O342" i="2"/>
  <c r="P342" i="2"/>
  <c r="Q342" i="2"/>
  <c r="M343" i="2"/>
  <c r="N343" i="2"/>
  <c r="O343" i="2"/>
  <c r="P343" i="2"/>
  <c r="Q343" i="2"/>
  <c r="M344" i="2"/>
  <c r="N344" i="2"/>
  <c r="O344" i="2"/>
  <c r="P344" i="2"/>
  <c r="Q344" i="2"/>
  <c r="M345" i="2"/>
  <c r="N345" i="2"/>
  <c r="O345" i="2"/>
  <c r="P345" i="2"/>
  <c r="Q345" i="2"/>
  <c r="M346" i="2"/>
  <c r="N346" i="2"/>
  <c r="O346" i="2"/>
  <c r="P346" i="2"/>
  <c r="Q346" i="2"/>
  <c r="M347" i="2"/>
  <c r="N347" i="2"/>
  <c r="O347" i="2"/>
  <c r="P347" i="2"/>
  <c r="Q347" i="2"/>
  <c r="M348" i="2"/>
  <c r="N348" i="2"/>
  <c r="O348" i="2"/>
  <c r="P348" i="2"/>
  <c r="Q348" i="2"/>
  <c r="M349" i="2"/>
  <c r="N349" i="2"/>
  <c r="O349" i="2"/>
  <c r="P349" i="2"/>
  <c r="Q349" i="2"/>
  <c r="M350" i="2"/>
  <c r="N350" i="2"/>
  <c r="O350" i="2"/>
  <c r="P350" i="2"/>
  <c r="Q350" i="2"/>
  <c r="M351" i="2"/>
  <c r="N351" i="2"/>
  <c r="O351" i="2"/>
  <c r="P351" i="2"/>
  <c r="Q351" i="2"/>
  <c r="M352" i="2"/>
  <c r="N352" i="2"/>
  <c r="O352" i="2"/>
  <c r="P352" i="2"/>
  <c r="Q352" i="2"/>
  <c r="M353" i="2"/>
  <c r="N353" i="2"/>
  <c r="O353" i="2"/>
  <c r="P353" i="2"/>
  <c r="Q353" i="2"/>
  <c r="M354" i="2"/>
  <c r="N354" i="2"/>
  <c r="O354" i="2"/>
  <c r="P354" i="2"/>
  <c r="Q354" i="2"/>
  <c r="M355" i="2"/>
  <c r="N355" i="2"/>
  <c r="O355" i="2"/>
  <c r="P355" i="2"/>
  <c r="Q355" i="2"/>
  <c r="M356" i="2"/>
  <c r="N356" i="2"/>
  <c r="O356" i="2"/>
  <c r="P356" i="2"/>
  <c r="Q356" i="2"/>
  <c r="M357" i="2"/>
  <c r="N357" i="2"/>
  <c r="O357" i="2"/>
  <c r="P357" i="2"/>
  <c r="Q357" i="2"/>
  <c r="M358" i="2"/>
  <c r="N358" i="2"/>
  <c r="O358" i="2"/>
  <c r="P358" i="2"/>
  <c r="Q358" i="2"/>
  <c r="M359" i="2"/>
  <c r="N359" i="2"/>
  <c r="O359" i="2"/>
  <c r="P359" i="2"/>
  <c r="Q359" i="2"/>
  <c r="M360" i="2"/>
  <c r="N360" i="2"/>
  <c r="O360" i="2"/>
  <c r="P360" i="2"/>
  <c r="Q360" i="2"/>
  <c r="M361" i="2"/>
  <c r="N361" i="2"/>
  <c r="O361" i="2"/>
  <c r="P361" i="2"/>
  <c r="Q361" i="2"/>
  <c r="M362" i="2"/>
  <c r="N362" i="2"/>
  <c r="O362" i="2"/>
  <c r="P362" i="2"/>
  <c r="Q362" i="2"/>
  <c r="M363" i="2"/>
  <c r="N363" i="2"/>
  <c r="O363" i="2"/>
  <c r="P363" i="2"/>
  <c r="Q363" i="2"/>
  <c r="M364" i="2"/>
  <c r="N364" i="2"/>
  <c r="O364" i="2"/>
  <c r="P364" i="2"/>
  <c r="Q364" i="2"/>
  <c r="M365" i="2"/>
  <c r="N365" i="2"/>
  <c r="O365" i="2"/>
  <c r="P365" i="2"/>
  <c r="Q365" i="2"/>
  <c r="M366" i="2"/>
  <c r="N366" i="2"/>
  <c r="O366" i="2"/>
  <c r="P366" i="2"/>
  <c r="Q366" i="2"/>
  <c r="M367" i="2"/>
  <c r="N367" i="2"/>
  <c r="O367" i="2"/>
  <c r="P367" i="2"/>
  <c r="Q367" i="2"/>
  <c r="M368" i="2"/>
  <c r="N368" i="2"/>
  <c r="O368" i="2"/>
  <c r="P368" i="2"/>
  <c r="Q368" i="2"/>
  <c r="M369" i="2"/>
  <c r="N369" i="2"/>
  <c r="O369" i="2"/>
  <c r="P369" i="2"/>
  <c r="Q369" i="2"/>
  <c r="M370" i="2"/>
  <c r="N370" i="2"/>
  <c r="O370" i="2"/>
  <c r="P370" i="2"/>
  <c r="Q370" i="2"/>
  <c r="M371" i="2"/>
  <c r="N371" i="2"/>
  <c r="O371" i="2"/>
  <c r="P371" i="2"/>
  <c r="Q371" i="2"/>
  <c r="M372" i="2"/>
  <c r="N372" i="2"/>
  <c r="O372" i="2"/>
  <c r="P372" i="2"/>
  <c r="Q372" i="2"/>
  <c r="M373" i="2"/>
  <c r="N373" i="2"/>
  <c r="O373" i="2"/>
  <c r="P373" i="2"/>
  <c r="Q373" i="2"/>
  <c r="M374" i="2"/>
  <c r="N374" i="2"/>
  <c r="O374" i="2"/>
  <c r="P374" i="2"/>
  <c r="Q374" i="2"/>
  <c r="M375" i="2"/>
  <c r="N375" i="2"/>
  <c r="O375" i="2"/>
  <c r="P375" i="2"/>
  <c r="Q375" i="2"/>
  <c r="V376" i="2"/>
  <c r="S376" i="2"/>
  <c r="U376" i="2"/>
  <c r="Z105" i="2" l="1"/>
  <c r="Z65" i="2"/>
  <c r="Z135" i="2"/>
  <c r="Z173" i="2"/>
  <c r="Z50" i="2"/>
  <c r="Z33" i="2"/>
  <c r="Z162" i="2"/>
  <c r="Z138" i="2"/>
  <c r="Z69" i="2"/>
  <c r="Z88" i="2"/>
  <c r="Z143" i="2"/>
  <c r="Z122" i="2"/>
  <c r="Z29" i="2"/>
  <c r="Z110" i="2"/>
  <c r="Z151" i="2"/>
  <c r="Z161" i="2"/>
  <c r="Z90" i="2"/>
  <c r="Z201" i="2"/>
  <c r="Z115" i="2"/>
  <c r="Z80" i="2"/>
  <c r="Z190" i="2"/>
  <c r="Z183" i="2"/>
  <c r="Z84" i="2"/>
  <c r="Z185" i="2"/>
  <c r="Z36" i="2"/>
  <c r="Z186" i="2"/>
  <c r="Z168" i="2"/>
  <c r="Z45" i="2"/>
  <c r="Z87" i="2"/>
  <c r="Z126" i="2"/>
  <c r="Z20" i="2"/>
  <c r="Z93" i="2"/>
  <c r="Z198" i="2"/>
  <c r="Z19" i="2"/>
  <c r="Z103" i="2"/>
  <c r="Z227" i="2"/>
  <c r="Z21" i="2"/>
  <c r="Z191" i="2"/>
  <c r="Z150" i="2"/>
  <c r="Z211" i="2"/>
  <c r="Z155" i="2"/>
  <c r="Z124" i="2"/>
  <c r="Z111" i="2"/>
  <c r="Z82" i="2"/>
  <c r="Z220" i="2"/>
  <c r="Z230" i="2"/>
  <c r="Z181" i="2"/>
  <c r="Z74" i="2"/>
  <c r="Z137" i="2"/>
  <c r="Z34" i="2"/>
  <c r="Z24" i="2"/>
  <c r="Z166" i="2"/>
  <c r="Z89" i="2"/>
  <c r="Z40" i="2"/>
  <c r="Z223" i="2"/>
  <c r="Z120" i="2"/>
  <c r="Z78" i="2"/>
  <c r="Z68" i="2"/>
  <c r="Z184" i="2"/>
  <c r="Z23" i="2"/>
  <c r="Z147" i="2"/>
  <c r="Z55" i="2"/>
  <c r="Z144" i="2"/>
  <c r="Z61" i="2"/>
  <c r="Z106" i="2"/>
  <c r="Z121" i="2"/>
  <c r="Z214" i="2"/>
  <c r="Z86" i="2"/>
  <c r="Z123" i="2"/>
  <c r="Z125" i="2"/>
  <c r="Z210" i="2"/>
  <c r="Z41" i="2"/>
  <c r="Z219" i="2"/>
  <c r="Z132" i="2"/>
  <c r="Z117" i="2"/>
  <c r="Z228" i="2"/>
  <c r="Z39" i="2"/>
  <c r="Z47" i="2"/>
  <c r="Z95" i="2"/>
  <c r="Z171" i="2"/>
  <c r="Z207" i="2"/>
  <c r="Z193" i="2"/>
  <c r="Z119" i="2"/>
  <c r="Z195" i="2"/>
  <c r="Z32" i="2"/>
  <c r="Z140" i="2"/>
  <c r="Z56" i="2"/>
  <c r="Z91" i="2"/>
  <c r="Z76" i="2"/>
  <c r="Z205" i="2"/>
  <c r="Z31" i="2"/>
  <c r="Z28" i="2"/>
  <c r="Z57" i="2"/>
  <c r="Z85" i="2"/>
  <c r="Z224" i="2"/>
  <c r="Z48" i="2"/>
  <c r="Z75" i="2"/>
  <c r="Z178" i="2"/>
  <c r="Z226" i="2"/>
  <c r="Z146" i="2"/>
  <c r="Z153" i="2"/>
  <c r="Z200" i="2"/>
  <c r="Z148" i="2"/>
  <c r="Z107" i="2"/>
  <c r="Z37" i="2"/>
  <c r="Z218" i="2"/>
  <c r="Z169" i="2"/>
  <c r="Z38" i="2"/>
  <c r="Z154" i="2"/>
  <c r="Z64" i="2"/>
  <c r="Z63" i="2"/>
  <c r="Z35" i="2"/>
  <c r="Z225" i="2"/>
  <c r="Z30" i="2"/>
  <c r="Z77" i="2"/>
  <c r="Z188" i="2"/>
  <c r="Z113" i="2"/>
  <c r="Z73" i="2"/>
  <c r="Z67" i="2"/>
  <c r="Z142" i="2"/>
  <c r="Z202" i="2"/>
  <c r="Z17" i="2"/>
  <c r="Z102" i="2"/>
  <c r="Z134" i="2"/>
  <c r="Z96" i="2"/>
  <c r="Z197" i="2"/>
  <c r="Z164" i="2"/>
  <c r="Z160" i="2"/>
  <c r="Z54" i="2"/>
  <c r="Z71" i="2"/>
  <c r="Z101" i="2"/>
  <c r="Z199" i="2"/>
  <c r="Z15" i="2"/>
  <c r="Z145" i="2"/>
  <c r="Z43" i="2"/>
  <c r="Z70" i="2"/>
  <c r="Z192" i="2"/>
  <c r="Z98" i="2"/>
  <c r="Z42" i="2"/>
  <c r="Z51" i="2"/>
  <c r="Z163" i="2"/>
  <c r="Z216" i="2"/>
  <c r="Z22" i="2"/>
  <c r="Z79" i="2"/>
  <c r="Z52" i="2"/>
  <c r="Z25" i="2"/>
  <c r="Z141" i="2"/>
  <c r="Z217" i="2"/>
  <c r="Z170" i="2"/>
  <c r="Z100" i="2"/>
  <c r="Z44" i="2"/>
  <c r="Z157" i="2"/>
  <c r="Z130" i="2"/>
  <c r="Z131" i="2"/>
  <c r="Z83" i="2"/>
  <c r="Z179" i="2"/>
  <c r="Z99" i="2"/>
  <c r="Z187" i="2"/>
  <c r="Z72" i="2"/>
  <c r="Z129" i="2"/>
  <c r="Z213" i="2"/>
  <c r="Z128" i="2"/>
  <c r="Z104" i="2"/>
  <c r="Z116" i="2"/>
  <c r="Z97" i="2"/>
  <c r="Z109" i="2"/>
  <c r="Z176" i="2"/>
  <c r="Z196" i="2"/>
  <c r="Z149" i="2"/>
  <c r="Z208" i="2"/>
  <c r="Z180" i="2"/>
  <c r="Z114" i="2"/>
  <c r="Z62" i="2"/>
  <c r="Z159" i="2"/>
  <c r="Z127" i="2"/>
  <c r="Z26" i="2"/>
  <c r="Z206" i="2"/>
  <c r="Z221" i="2"/>
  <c r="Z66" i="2"/>
  <c r="Z204" i="2"/>
  <c r="Z167" i="2"/>
  <c r="Z60" i="2"/>
  <c r="Z215" i="2"/>
  <c r="Z152" i="2"/>
  <c r="Z133" i="2"/>
  <c r="Z209" i="2"/>
  <c r="Z92" i="2"/>
  <c r="Z16" i="2"/>
  <c r="Z18" i="2"/>
  <c r="Z189" i="2"/>
  <c r="Z139" i="2"/>
  <c r="Z81" i="2"/>
  <c r="Z112" i="2"/>
  <c r="Z49" i="2"/>
  <c r="Z182" i="2"/>
  <c r="Z46" i="2"/>
  <c r="Z222" i="2"/>
  <c r="Z58" i="2"/>
  <c r="Z174" i="2"/>
  <c r="Z229" i="2"/>
  <c r="Z158" i="2"/>
  <c r="Z175" i="2"/>
  <c r="Z27" i="2"/>
  <c r="Z136" i="2"/>
  <c r="Z53" i="2"/>
  <c r="Z203" i="2"/>
  <c r="Z94" i="2"/>
  <c r="Z177" i="2"/>
  <c r="Z118" i="2"/>
  <c r="Z172" i="2"/>
  <c r="Z165" i="2"/>
  <c r="Z156" i="2"/>
  <c r="Z59" i="2"/>
  <c r="Z212" i="2"/>
  <c r="Z194" i="2"/>
  <c r="Z108" i="2"/>
  <c r="Y111" i="2"/>
  <c r="Y190" i="2"/>
  <c r="Y160" i="2"/>
  <c r="Y156" i="2"/>
  <c r="Z277" i="2"/>
  <c r="Z260" i="2"/>
  <c r="Y175" i="2"/>
  <c r="Y136" i="2"/>
  <c r="Y172" i="2"/>
  <c r="Y212" i="2"/>
  <c r="Y203" i="2"/>
  <c r="Y152" i="2"/>
  <c r="Y220" i="2"/>
  <c r="Y108" i="2"/>
  <c r="Y120" i="2"/>
  <c r="Y140" i="2"/>
  <c r="Y205" i="2"/>
  <c r="Y79" i="2"/>
  <c r="Y217" i="2"/>
  <c r="Y134" i="2"/>
  <c r="Y200" i="2"/>
  <c r="Y209" i="2"/>
  <c r="Y23" i="2"/>
  <c r="AA375" i="2"/>
  <c r="AA370" i="2"/>
  <c r="AA365" i="2"/>
  <c r="AA360" i="2"/>
  <c r="AA350" i="2"/>
  <c r="AA345" i="2"/>
  <c r="AA330" i="2"/>
  <c r="AA310" i="2"/>
  <c r="AA295" i="2"/>
  <c r="AA285" i="2"/>
  <c r="AA280" i="2"/>
  <c r="AA265" i="2"/>
  <c r="AA355" i="2"/>
  <c r="AA340" i="2"/>
  <c r="AA325" i="2"/>
  <c r="AA315" i="2"/>
  <c r="AA300" i="2"/>
  <c r="AA290" i="2"/>
  <c r="AA275" i="2"/>
  <c r="AA260" i="2"/>
  <c r="AA335" i="2"/>
  <c r="AA320" i="2"/>
  <c r="AA305" i="2"/>
  <c r="AA270" i="2"/>
  <c r="AA255" i="2"/>
  <c r="AA221" i="2"/>
  <c r="AA15" i="2"/>
  <c r="AA358" i="2"/>
  <c r="AA258" i="2"/>
  <c r="AA155" i="2"/>
  <c r="AA87" i="2"/>
  <c r="AA81" i="2"/>
  <c r="AA200" i="2"/>
  <c r="AA104" i="2"/>
  <c r="AA52" i="2"/>
  <c r="AA76" i="2"/>
  <c r="AA214" i="2"/>
  <c r="AA123" i="2"/>
  <c r="AA31" i="2"/>
  <c r="AA178" i="2"/>
  <c r="AA361" i="2"/>
  <c r="AA235" i="2"/>
  <c r="AA129" i="2"/>
  <c r="AA75" i="2"/>
  <c r="AA111" i="2"/>
  <c r="AA220" i="2"/>
  <c r="AA147" i="2"/>
  <c r="AA319" i="2"/>
  <c r="AA304" i="2"/>
  <c r="AA289" i="2"/>
  <c r="AA259" i="2"/>
  <c r="AA244" i="2"/>
  <c r="AA314" i="2"/>
  <c r="AA309" i="2"/>
  <c r="AA284" i="2"/>
  <c r="AA269" i="2"/>
  <c r="AA264" i="2"/>
  <c r="AA249" i="2"/>
  <c r="AA118" i="2"/>
  <c r="AA96" i="2"/>
  <c r="AA133" i="2"/>
  <c r="AA359" i="2"/>
  <c r="AA294" i="2"/>
  <c r="AA92" i="2"/>
  <c r="AA257" i="2"/>
  <c r="AA236" i="2"/>
  <c r="AA18" i="2"/>
  <c r="AA49" i="2"/>
  <c r="AA159" i="2"/>
  <c r="AA250" i="2"/>
  <c r="AA245" i="2"/>
  <c r="AA240" i="2"/>
  <c r="AA230" i="2"/>
  <c r="AA85" i="2"/>
  <c r="AA181" i="2"/>
  <c r="AA44" i="2"/>
  <c r="AA74" i="2"/>
  <c r="AA210" i="2"/>
  <c r="AA83" i="2"/>
  <c r="AA17" i="2"/>
  <c r="AA179" i="2"/>
  <c r="AA199" i="2"/>
  <c r="AA99" i="2"/>
  <c r="AA187" i="2"/>
  <c r="AA157" i="2"/>
  <c r="AA72" i="2"/>
  <c r="AA219" i="2"/>
  <c r="AA224" i="2"/>
  <c r="AA130" i="2"/>
  <c r="AA41" i="2"/>
  <c r="AA102" i="2"/>
  <c r="AA109" i="2"/>
  <c r="AA120" i="2"/>
  <c r="AA78" i="2"/>
  <c r="AA301" i="2"/>
  <c r="AA339" i="2"/>
  <c r="AA299" i="2"/>
  <c r="AA279" i="2"/>
  <c r="AA274" i="2"/>
  <c r="AA254" i="2"/>
  <c r="AA239" i="2"/>
  <c r="AA234" i="2"/>
  <c r="AA158" i="2"/>
  <c r="AA43" i="2"/>
  <c r="AA27" i="2"/>
  <c r="AA192" i="2"/>
  <c r="AA53" i="2"/>
  <c r="AA42" i="2"/>
  <c r="AA94" i="2"/>
  <c r="AA163" i="2"/>
  <c r="AA22" i="2"/>
  <c r="AA165" i="2"/>
  <c r="AA59" i="2"/>
  <c r="AA141" i="2"/>
  <c r="AA194" i="2"/>
  <c r="AA170" i="2"/>
  <c r="AA215" i="2"/>
  <c r="AA164" i="2"/>
  <c r="AA371" i="2"/>
  <c r="AA276" i="2"/>
  <c r="AA296" i="2"/>
  <c r="AA286" i="2"/>
  <c r="AA291" i="2"/>
  <c r="AA306" i="2"/>
  <c r="AA363" i="2"/>
  <c r="AA348" i="2"/>
  <c r="AA343" i="2"/>
  <c r="AA338" i="2"/>
  <c r="AA328" i="2"/>
  <c r="AA323" i="2"/>
  <c r="AA318" i="2"/>
  <c r="AA308" i="2"/>
  <c r="AA303" i="2"/>
  <c r="AA298" i="2"/>
  <c r="AA288" i="2"/>
  <c r="AA283" i="2"/>
  <c r="AA278" i="2"/>
  <c r="AA268" i="2"/>
  <c r="AA263" i="2"/>
  <c r="AA248" i="2"/>
  <c r="AA243" i="2"/>
  <c r="AA238" i="2"/>
  <c r="AA228" i="2"/>
  <c r="AA173" i="2"/>
  <c r="AA39" i="2"/>
  <c r="AA47" i="2"/>
  <c r="AA50" i="2"/>
  <c r="AA95" i="2"/>
  <c r="AA171" i="2"/>
  <c r="AA33" i="2"/>
  <c r="AA207" i="2"/>
  <c r="AA193" i="2"/>
  <c r="AA162" i="2"/>
  <c r="AA119" i="2"/>
  <c r="AA195" i="2"/>
  <c r="AA137" i="2"/>
  <c r="AA32" i="2"/>
  <c r="AA140" i="2"/>
  <c r="AA24" i="2"/>
  <c r="AA56" i="2"/>
  <c r="AA91" i="2"/>
  <c r="AA138" i="2"/>
  <c r="AA205" i="2"/>
  <c r="AA69" i="2"/>
  <c r="AA28" i="2"/>
  <c r="AA196" i="2"/>
  <c r="AA106" i="2"/>
  <c r="AA121" i="2"/>
  <c r="AA208" i="2"/>
  <c r="AA86" i="2"/>
  <c r="AA114" i="2"/>
  <c r="AA316" i="2"/>
  <c r="AA368" i="2"/>
  <c r="AA372" i="2"/>
  <c r="AA342" i="2"/>
  <c r="AA297" i="2"/>
  <c r="AA148" i="2"/>
  <c r="AA362" i="2"/>
  <c r="AA347" i="2"/>
  <c r="AA307" i="2"/>
  <c r="AA302" i="2"/>
  <c r="AA292" i="2"/>
  <c r="AA287" i="2"/>
  <c r="AA282" i="2"/>
  <c r="AA277" i="2"/>
  <c r="AA272" i="2"/>
  <c r="AA267" i="2"/>
  <c r="AA262" i="2"/>
  <c r="AA247" i="2"/>
  <c r="AA242" i="2"/>
  <c r="AA237" i="2"/>
  <c r="AA232" i="2"/>
  <c r="AA185" i="2"/>
  <c r="AA55" i="2"/>
  <c r="AA36" i="2"/>
  <c r="AA186" i="2"/>
  <c r="AA202" i="2"/>
  <c r="AA168" i="2"/>
  <c r="AA71" i="2"/>
  <c r="AA45" i="2"/>
  <c r="AA125" i="2"/>
  <c r="AA144" i="2"/>
  <c r="AA126" i="2"/>
  <c r="AA57" i="2"/>
  <c r="AA20" i="2"/>
  <c r="AA107" i="2"/>
  <c r="AA93" i="2"/>
  <c r="AA166" i="2"/>
  <c r="AA198" i="2"/>
  <c r="AA100" i="2"/>
  <c r="AA19" i="2"/>
  <c r="AA89" i="2"/>
  <c r="AA103" i="2"/>
  <c r="AA40" i="2"/>
  <c r="AA227" i="2"/>
  <c r="AA61" i="2"/>
  <c r="AA21" i="2"/>
  <c r="AA101" i="2"/>
  <c r="AA191" i="2"/>
  <c r="AA131" i="2"/>
  <c r="AA150" i="2"/>
  <c r="AA223" i="2"/>
  <c r="AA211" i="2"/>
  <c r="AA105" i="2"/>
  <c r="AA115" i="2"/>
  <c r="AA88" i="2"/>
  <c r="AA80" i="2"/>
  <c r="AA65" i="2"/>
  <c r="AA190" i="2"/>
  <c r="AA143" i="2"/>
  <c r="AA183" i="2"/>
  <c r="AA135" i="2"/>
  <c r="AA84" i="2"/>
  <c r="AA357" i="2"/>
  <c r="AA252" i="2"/>
  <c r="AA366" i="2"/>
  <c r="AA341" i="2"/>
  <c r="AA331" i="2"/>
  <c r="AA326" i="2"/>
  <c r="AA321" i="2"/>
  <c r="AA311" i="2"/>
  <c r="AA281" i="2"/>
  <c r="AA271" i="2"/>
  <c r="AA246" i="2"/>
  <c r="AA241" i="2"/>
  <c r="AA231" i="2"/>
  <c r="AA16" i="2"/>
  <c r="AA37" i="2"/>
  <c r="AA218" i="2"/>
  <c r="AA189" i="2"/>
  <c r="AA169" i="2"/>
  <c r="AA139" i="2"/>
  <c r="AA38" i="2"/>
  <c r="AA167" i="2"/>
  <c r="AA154" i="2"/>
  <c r="AA64" i="2"/>
  <c r="AA112" i="2"/>
  <c r="AA63" i="2"/>
  <c r="AA35" i="2"/>
  <c r="AA182" i="2"/>
  <c r="AA225" i="2"/>
  <c r="AA46" i="2"/>
  <c r="AA30" i="2"/>
  <c r="AA222" i="2"/>
  <c r="AA77" i="2"/>
  <c r="AA60" i="2"/>
  <c r="AA188" i="2"/>
  <c r="AA58" i="2"/>
  <c r="AA113" i="2"/>
  <c r="AA66" i="2"/>
  <c r="AA73" i="2"/>
  <c r="AA174" i="2"/>
  <c r="AA67" i="2"/>
  <c r="AA204" i="2"/>
  <c r="AA142" i="2"/>
  <c r="AA62" i="2"/>
  <c r="AA226" i="2"/>
  <c r="AA127" i="2"/>
  <c r="AA146" i="2"/>
  <c r="AA26" i="2"/>
  <c r="AA153" i="2"/>
  <c r="AA206" i="2"/>
  <c r="AA336" i="2"/>
  <c r="AA266" i="2"/>
  <c r="AA213" i="2"/>
  <c r="AA48" i="2"/>
  <c r="AA128" i="2"/>
  <c r="AA132" i="2"/>
  <c r="AA116" i="2"/>
  <c r="AA97" i="2"/>
  <c r="AA117" i="2"/>
  <c r="AA176" i="2"/>
  <c r="AA124" i="2"/>
  <c r="AA68" i="2"/>
  <c r="AA184" i="2"/>
  <c r="AA82" i="2"/>
  <c r="AA23" i="2"/>
  <c r="AA351" i="2"/>
  <c r="AA251" i="2"/>
  <c r="AA356" i="2"/>
  <c r="AA256" i="2"/>
  <c r="AA346" i="2"/>
  <c r="AA261" i="2"/>
  <c r="AA324" i="2"/>
  <c r="AA374" i="2"/>
  <c r="AA334" i="2"/>
  <c r="AA354" i="2"/>
  <c r="E272" i="2"/>
  <c r="C33" i="2"/>
  <c r="AA322" i="2"/>
  <c r="AA337" i="2"/>
  <c r="AA317" i="2"/>
  <c r="AA327" i="2"/>
  <c r="AA312" i="2"/>
  <c r="AA332" i="2"/>
  <c r="AA352" i="2"/>
  <c r="AA367" i="2"/>
  <c r="D96" i="2"/>
  <c r="C359" i="2"/>
  <c r="E233" i="2"/>
  <c r="C319" i="2"/>
  <c r="E140" i="2"/>
  <c r="C345" i="2"/>
  <c r="C281" i="2"/>
  <c r="C175" i="2"/>
  <c r="C224" i="2"/>
  <c r="E372" i="2"/>
  <c r="C343" i="2"/>
  <c r="C307" i="2"/>
  <c r="C279" i="2"/>
  <c r="C243" i="2"/>
  <c r="C186" i="2"/>
  <c r="C53" i="2"/>
  <c r="C137" i="2"/>
  <c r="C227" i="2"/>
  <c r="C194" i="2"/>
  <c r="C208" i="2"/>
  <c r="E370" i="2"/>
  <c r="E337" i="2"/>
  <c r="E300" i="2"/>
  <c r="E258" i="2"/>
  <c r="E43" i="2"/>
  <c r="E187" i="2"/>
  <c r="E24" i="2"/>
  <c r="E150" i="2"/>
  <c r="E82" i="2"/>
  <c r="F344" i="2"/>
  <c r="F297" i="2"/>
  <c r="F245" i="2"/>
  <c r="F168" i="2"/>
  <c r="F224" i="2"/>
  <c r="F21" i="2"/>
  <c r="F197" i="2"/>
  <c r="D357" i="2"/>
  <c r="D291" i="2"/>
  <c r="D239" i="2"/>
  <c r="D199" i="2"/>
  <c r="D100" i="2"/>
  <c r="D155" i="2"/>
  <c r="C96" i="2"/>
  <c r="C349" i="2"/>
  <c r="C342" i="2"/>
  <c r="C274" i="2"/>
  <c r="C42" i="2"/>
  <c r="C65" i="2"/>
  <c r="E331" i="2"/>
  <c r="E89" i="2"/>
  <c r="D213" i="2"/>
  <c r="C55" i="2"/>
  <c r="C174" i="2"/>
  <c r="C285" i="2"/>
  <c r="C374" i="2"/>
  <c r="C306" i="2"/>
  <c r="C242" i="2"/>
  <c r="C170" i="2"/>
  <c r="E369" i="2"/>
  <c r="E299" i="2"/>
  <c r="E257" i="2"/>
  <c r="E122" i="2"/>
  <c r="E193" i="2"/>
  <c r="E204" i="2"/>
  <c r="E86" i="2"/>
  <c r="F343" i="2"/>
  <c r="F296" i="2"/>
  <c r="F244" i="2"/>
  <c r="F139" i="2"/>
  <c r="F216" i="2"/>
  <c r="F66" i="2"/>
  <c r="F65" i="2"/>
  <c r="D342" i="2"/>
  <c r="D290" i="2"/>
  <c r="D238" i="2"/>
  <c r="D98" i="2"/>
  <c r="D215" i="2"/>
  <c r="C369" i="2"/>
  <c r="C341" i="2"/>
  <c r="C305" i="2"/>
  <c r="C269" i="2"/>
  <c r="C241" i="2"/>
  <c r="C210" i="2"/>
  <c r="C203" i="2"/>
  <c r="C225" i="2"/>
  <c r="C15" i="2"/>
  <c r="C108" i="2"/>
  <c r="C146" i="2"/>
  <c r="E368" i="2"/>
  <c r="E330" i="2"/>
  <c r="E294" i="2"/>
  <c r="E256" i="2"/>
  <c r="E148" i="2"/>
  <c r="E126" i="2"/>
  <c r="E77" i="2"/>
  <c r="E117" i="2"/>
  <c r="E183" i="2"/>
  <c r="F342" i="2"/>
  <c r="F295" i="2"/>
  <c r="F243" i="2"/>
  <c r="F17" i="2"/>
  <c r="F137" i="2"/>
  <c r="F102" i="2"/>
  <c r="F209" i="2"/>
  <c r="D341" i="2"/>
  <c r="D287" i="2"/>
  <c r="D237" i="2"/>
  <c r="D33" i="2"/>
  <c r="D132" i="2"/>
  <c r="D106" i="2"/>
  <c r="C287" i="2"/>
  <c r="E348" i="2"/>
  <c r="C37" i="2"/>
  <c r="E367" i="2"/>
  <c r="C173" i="2"/>
  <c r="C163" i="2"/>
  <c r="C152" i="2"/>
  <c r="C58" i="2"/>
  <c r="C340" i="2"/>
  <c r="C240" i="2"/>
  <c r="C129" i="2"/>
  <c r="C111" i="2"/>
  <c r="E255" i="2"/>
  <c r="E128" i="2"/>
  <c r="E206" i="2"/>
  <c r="F341" i="2"/>
  <c r="F293" i="2"/>
  <c r="F242" i="2"/>
  <c r="F166" i="2"/>
  <c r="F86" i="2"/>
  <c r="D340" i="2"/>
  <c r="D286" i="2"/>
  <c r="D235" i="2"/>
  <c r="D154" i="2"/>
  <c r="D52" i="2"/>
  <c r="D115" i="2"/>
  <c r="C367" i="2"/>
  <c r="C339" i="2"/>
  <c r="C303" i="2"/>
  <c r="C267" i="2"/>
  <c r="C239" i="2"/>
  <c r="C50" i="2"/>
  <c r="C126" i="2"/>
  <c r="C118" i="2"/>
  <c r="C138" i="2"/>
  <c r="C211" i="2"/>
  <c r="C133" i="2"/>
  <c r="E366" i="2"/>
  <c r="E327" i="2"/>
  <c r="E286" i="2"/>
  <c r="E242" i="2"/>
  <c r="E95" i="2"/>
  <c r="E163" i="2"/>
  <c r="E227" i="2"/>
  <c r="E155" i="2"/>
  <c r="F54" i="2"/>
  <c r="F328" i="2"/>
  <c r="F279" i="2"/>
  <c r="F229" i="2"/>
  <c r="F53" i="2"/>
  <c r="F172" i="2"/>
  <c r="F194" i="2"/>
  <c r="F23" i="2"/>
  <c r="D339" i="2"/>
  <c r="D285" i="2"/>
  <c r="D234" i="2"/>
  <c r="D112" i="2"/>
  <c r="D40" i="2"/>
  <c r="D78" i="2"/>
  <c r="E21" i="2"/>
  <c r="E265" i="2"/>
  <c r="C166" i="2"/>
  <c r="C368" i="2"/>
  <c r="C268" i="2"/>
  <c r="C193" i="2"/>
  <c r="C28" i="2"/>
  <c r="E287" i="2"/>
  <c r="E112" i="2"/>
  <c r="F29" i="2"/>
  <c r="C366" i="2"/>
  <c r="C334" i="2"/>
  <c r="C302" i="2"/>
  <c r="C266" i="2"/>
  <c r="C234" i="2"/>
  <c r="C202" i="2"/>
  <c r="C112" i="2"/>
  <c r="C22" i="2"/>
  <c r="C61" i="2"/>
  <c r="C62" i="2"/>
  <c r="C164" i="2"/>
  <c r="E365" i="2"/>
  <c r="E326" i="2"/>
  <c r="E285" i="2"/>
  <c r="E241" i="2"/>
  <c r="E168" i="2"/>
  <c r="E151" i="2"/>
  <c r="E58" i="2"/>
  <c r="E215" i="2"/>
  <c r="F375" i="2"/>
  <c r="F327" i="2"/>
  <c r="F278" i="2"/>
  <c r="F228" i="2"/>
  <c r="F207" i="2"/>
  <c r="F140" i="2"/>
  <c r="F31" i="2"/>
  <c r="F160" i="2"/>
  <c r="D338" i="2"/>
  <c r="D284" i="2"/>
  <c r="D231" i="2"/>
  <c r="D157" i="2"/>
  <c r="D188" i="2"/>
  <c r="C322" i="2"/>
  <c r="E308" i="2"/>
  <c r="C75" i="2"/>
  <c r="C189" i="2"/>
  <c r="D147" i="2"/>
  <c r="D221" i="2"/>
  <c r="D26" i="2"/>
  <c r="D159" i="2"/>
  <c r="D204" i="2"/>
  <c r="D66" i="2"/>
  <c r="D60" i="2"/>
  <c r="D46" i="2"/>
  <c r="D49" i="2"/>
  <c r="D81" i="2"/>
  <c r="D139" i="2"/>
  <c r="D18" i="2"/>
  <c r="D236" i="2"/>
  <c r="D256" i="2"/>
  <c r="D276" i="2"/>
  <c r="D296" i="2"/>
  <c r="D316" i="2"/>
  <c r="D336" i="2"/>
  <c r="D356" i="2"/>
  <c r="F164" i="2"/>
  <c r="F96" i="2"/>
  <c r="F170" i="2"/>
  <c r="F141" i="2"/>
  <c r="F52" i="2"/>
  <c r="F22" i="2"/>
  <c r="F163" i="2"/>
  <c r="F42" i="2"/>
  <c r="F192" i="2"/>
  <c r="F43" i="2"/>
  <c r="F234" i="2"/>
  <c r="F254" i="2"/>
  <c r="F274" i="2"/>
  <c r="F294" i="2"/>
  <c r="F314" i="2"/>
  <c r="F334" i="2"/>
  <c r="F354" i="2"/>
  <c r="F374" i="2"/>
  <c r="E143" i="2"/>
  <c r="E88" i="2"/>
  <c r="E223" i="2"/>
  <c r="E101" i="2"/>
  <c r="E40" i="2"/>
  <c r="E100" i="2"/>
  <c r="D135" i="2"/>
  <c r="D65" i="2"/>
  <c r="D105" i="2"/>
  <c r="D114" i="2"/>
  <c r="D208" i="2"/>
  <c r="D196" i="2"/>
  <c r="D69" i="2"/>
  <c r="D138" i="2"/>
  <c r="D24" i="2"/>
  <c r="D137" i="2"/>
  <c r="D86" i="2"/>
  <c r="D121" i="2"/>
  <c r="D28" i="2"/>
  <c r="D205" i="2"/>
  <c r="D91" i="2"/>
  <c r="D140" i="2"/>
  <c r="D195" i="2"/>
  <c r="D193" i="2"/>
  <c r="D171" i="2"/>
  <c r="D47" i="2"/>
  <c r="D228" i="2"/>
  <c r="D248" i="2"/>
  <c r="D268" i="2"/>
  <c r="D288" i="2"/>
  <c r="D308" i="2"/>
  <c r="D328" i="2"/>
  <c r="D348" i="2"/>
  <c r="D368" i="2"/>
  <c r="F206" i="2"/>
  <c r="F127" i="2"/>
  <c r="F62" i="2"/>
  <c r="F174" i="2"/>
  <c r="F58" i="2"/>
  <c r="F222" i="2"/>
  <c r="F182" i="2"/>
  <c r="F112" i="2"/>
  <c r="F167" i="2"/>
  <c r="F189" i="2"/>
  <c r="F16" i="2"/>
  <c r="F246" i="2"/>
  <c r="F266" i="2"/>
  <c r="F286" i="2"/>
  <c r="F306" i="2"/>
  <c r="F326" i="2"/>
  <c r="F346" i="2"/>
  <c r="F366" i="2"/>
  <c r="E160" i="2"/>
  <c r="E197" i="2"/>
  <c r="E134" i="2"/>
  <c r="E217" i="2"/>
  <c r="E25" i="2"/>
  <c r="E79" i="2"/>
  <c r="E216" i="2"/>
  <c r="E51" i="2"/>
  <c r="E98" i="2"/>
  <c r="E70" i="2"/>
  <c r="E145" i="2"/>
  <c r="E244" i="2"/>
  <c r="E264" i="2"/>
  <c r="E284" i="2"/>
  <c r="E304" i="2"/>
  <c r="D209" i="2"/>
  <c r="D152" i="2"/>
  <c r="D108" i="2"/>
  <c r="D212" i="2"/>
  <c r="D156" i="2"/>
  <c r="D172" i="2"/>
  <c r="D203" i="2"/>
  <c r="D136" i="2"/>
  <c r="D175" i="2"/>
  <c r="D229" i="2"/>
  <c r="D249" i="2"/>
  <c r="D269" i="2"/>
  <c r="D289" i="2"/>
  <c r="D309" i="2"/>
  <c r="D329" i="2"/>
  <c r="D349" i="2"/>
  <c r="D369" i="2"/>
  <c r="F183" i="2"/>
  <c r="F80" i="2"/>
  <c r="F211" i="2"/>
  <c r="F191" i="2"/>
  <c r="F227" i="2"/>
  <c r="F19" i="2"/>
  <c r="F93" i="2"/>
  <c r="F126" i="2"/>
  <c r="F45" i="2"/>
  <c r="F186" i="2"/>
  <c r="F185" i="2"/>
  <c r="F247" i="2"/>
  <c r="F267" i="2"/>
  <c r="F287" i="2"/>
  <c r="F307" i="2"/>
  <c r="D180" i="2"/>
  <c r="D149" i="2"/>
  <c r="D201" i="2"/>
  <c r="D90" i="2"/>
  <c r="D161" i="2"/>
  <c r="D34" i="2"/>
  <c r="D151" i="2"/>
  <c r="D110" i="2"/>
  <c r="D29" i="2"/>
  <c r="D122" i="2"/>
  <c r="D233" i="2"/>
  <c r="D253" i="2"/>
  <c r="D273" i="2"/>
  <c r="D293" i="2"/>
  <c r="D313" i="2"/>
  <c r="D333" i="2"/>
  <c r="D353" i="2"/>
  <c r="D373" i="2"/>
  <c r="F153" i="2"/>
  <c r="F226" i="2"/>
  <c r="F142" i="2"/>
  <c r="F73" i="2"/>
  <c r="F188" i="2"/>
  <c r="F30" i="2"/>
  <c r="F35" i="2"/>
  <c r="F64" i="2"/>
  <c r="F38" i="2"/>
  <c r="F218" i="2"/>
  <c r="F231" i="2"/>
  <c r="F251" i="2"/>
  <c r="F271" i="2"/>
  <c r="F291" i="2"/>
  <c r="F311" i="2"/>
  <c r="F331" i="2"/>
  <c r="F351" i="2"/>
  <c r="F371" i="2"/>
  <c r="E209" i="2"/>
  <c r="E152" i="2"/>
  <c r="E108" i="2"/>
  <c r="E212" i="2"/>
  <c r="E156" i="2"/>
  <c r="E172" i="2"/>
  <c r="E203" i="2"/>
  <c r="E136" i="2"/>
  <c r="E175" i="2"/>
  <c r="E229" i="2"/>
  <c r="E249" i="2"/>
  <c r="E269" i="2"/>
  <c r="E289" i="2"/>
  <c r="E309" i="2"/>
  <c r="E329" i="2"/>
  <c r="D197" i="2"/>
  <c r="D223" i="2"/>
  <c r="D59" i="2"/>
  <c r="D48" i="2"/>
  <c r="D107" i="2"/>
  <c r="D207" i="2"/>
  <c r="D202" i="2"/>
  <c r="D16" i="2"/>
  <c r="D252" i="2"/>
  <c r="D278" i="2"/>
  <c r="D302" i="2"/>
  <c r="D326" i="2"/>
  <c r="D352" i="2"/>
  <c r="F147" i="2"/>
  <c r="F133" i="2"/>
  <c r="F196" i="2"/>
  <c r="F212" i="2"/>
  <c r="F132" i="2"/>
  <c r="F118" i="2"/>
  <c r="F162" i="2"/>
  <c r="F136" i="2"/>
  <c r="F44" i="2"/>
  <c r="F239" i="2"/>
  <c r="F263" i="2"/>
  <c r="F289" i="2"/>
  <c r="F315" i="2"/>
  <c r="F338" i="2"/>
  <c r="F361" i="2"/>
  <c r="E135" i="2"/>
  <c r="E127" i="2"/>
  <c r="E176" i="2"/>
  <c r="E141" i="2"/>
  <c r="E103" i="2"/>
  <c r="E129" i="2"/>
  <c r="E57" i="2"/>
  <c r="E199" i="2"/>
  <c r="E186" i="2"/>
  <c r="E230" i="2"/>
  <c r="E252" i="2"/>
  <c r="E274" i="2"/>
  <c r="E296" i="2"/>
  <c r="E318" i="2"/>
  <c r="E339" i="2"/>
  <c r="E359" i="2"/>
  <c r="C221" i="2"/>
  <c r="C26" i="2"/>
  <c r="C159" i="2"/>
  <c r="C204" i="2"/>
  <c r="C66" i="2"/>
  <c r="C60" i="2"/>
  <c r="C46" i="2"/>
  <c r="C49" i="2"/>
  <c r="C81" i="2"/>
  <c r="C139" i="2"/>
  <c r="C18" i="2"/>
  <c r="C236" i="2"/>
  <c r="C256" i="2"/>
  <c r="C276" i="2"/>
  <c r="C296" i="2"/>
  <c r="C316" i="2"/>
  <c r="C336" i="2"/>
  <c r="C356" i="2"/>
  <c r="C54" i="2"/>
  <c r="D303" i="2"/>
  <c r="F240" i="2"/>
  <c r="F316" i="2"/>
  <c r="F362" i="2"/>
  <c r="E80" i="2"/>
  <c r="E102" i="2"/>
  <c r="E162" i="2"/>
  <c r="E47" i="2"/>
  <c r="E275" i="2"/>
  <c r="E340" i="2"/>
  <c r="C84" i="2"/>
  <c r="C150" i="2"/>
  <c r="C198" i="2"/>
  <c r="C168" i="2"/>
  <c r="C237" i="2"/>
  <c r="C297" i="2"/>
  <c r="C357" i="2"/>
  <c r="D84" i="2"/>
  <c r="D68" i="2"/>
  <c r="D170" i="2"/>
  <c r="D116" i="2"/>
  <c r="D222" i="2"/>
  <c r="D163" i="2"/>
  <c r="D53" i="2"/>
  <c r="D50" i="2"/>
  <c r="D185" i="2"/>
  <c r="D254" i="2"/>
  <c r="D279" i="2"/>
  <c r="D327" i="2"/>
  <c r="D354" i="2"/>
  <c r="F221" i="2"/>
  <c r="F111" i="2"/>
  <c r="F134" i="2"/>
  <c r="F97" i="2"/>
  <c r="F60" i="2"/>
  <c r="F51" i="2"/>
  <c r="F179" i="2"/>
  <c r="F18" i="2"/>
  <c r="F264" i="2"/>
  <c r="F290" i="2"/>
  <c r="F339" i="2"/>
  <c r="E114" i="2"/>
  <c r="E142" i="2"/>
  <c r="E225" i="2"/>
  <c r="E167" i="2"/>
  <c r="E253" i="2"/>
  <c r="E319" i="2"/>
  <c r="C190" i="2"/>
  <c r="C103" i="2"/>
  <c r="C87" i="2"/>
  <c r="C36" i="2"/>
  <c r="C277" i="2"/>
  <c r="C337" i="2"/>
  <c r="D123" i="2"/>
  <c r="D127" i="2"/>
  <c r="D117" i="2"/>
  <c r="D113" i="2"/>
  <c r="D19" i="2"/>
  <c r="D219" i="2"/>
  <c r="D99" i="2"/>
  <c r="D70" i="2"/>
  <c r="D230" i="2"/>
  <c r="D255" i="2"/>
  <c r="D280" i="2"/>
  <c r="D304" i="2"/>
  <c r="D330" i="2"/>
  <c r="D355" i="2"/>
  <c r="F84" i="2"/>
  <c r="F146" i="2"/>
  <c r="F120" i="2"/>
  <c r="F101" i="2"/>
  <c r="F103" i="2"/>
  <c r="F225" i="2"/>
  <c r="F157" i="2"/>
  <c r="F71" i="2"/>
  <c r="F36" i="2"/>
  <c r="F241" i="2"/>
  <c r="F265" i="2"/>
  <c r="F292" i="2"/>
  <c r="F317" i="2"/>
  <c r="F340" i="2"/>
  <c r="F363" i="2"/>
  <c r="E23" i="2"/>
  <c r="E121" i="2"/>
  <c r="E201" i="2"/>
  <c r="E66" i="2"/>
  <c r="E165" i="2"/>
  <c r="E166" i="2"/>
  <c r="E157" i="2"/>
  <c r="E45" i="2"/>
  <c r="E74" i="2"/>
  <c r="E232" i="2"/>
  <c r="E254" i="2"/>
  <c r="E276" i="2"/>
  <c r="E298" i="2"/>
  <c r="E320" i="2"/>
  <c r="E341" i="2"/>
  <c r="E361" i="2"/>
  <c r="C123" i="2"/>
  <c r="C214" i="2"/>
  <c r="C106" i="2"/>
  <c r="C31" i="2"/>
  <c r="C76" i="2"/>
  <c r="C56" i="2"/>
  <c r="C32" i="2"/>
  <c r="C119" i="2"/>
  <c r="C207" i="2"/>
  <c r="C95" i="2"/>
  <c r="C39" i="2"/>
  <c r="C238" i="2"/>
  <c r="C258" i="2"/>
  <c r="C278" i="2"/>
  <c r="C298" i="2"/>
  <c r="C318" i="2"/>
  <c r="C338" i="2"/>
  <c r="C358" i="2"/>
  <c r="D220" i="2"/>
  <c r="D124" i="2"/>
  <c r="D31" i="2"/>
  <c r="D25" i="2"/>
  <c r="D30" i="2"/>
  <c r="D119" i="2"/>
  <c r="D125" i="2"/>
  <c r="D189" i="2"/>
  <c r="D232" i="2"/>
  <c r="D258" i="2"/>
  <c r="D282" i="2"/>
  <c r="D306" i="2"/>
  <c r="D332" i="2"/>
  <c r="D358" i="2"/>
  <c r="F92" i="2"/>
  <c r="F208" i="2"/>
  <c r="F108" i="2"/>
  <c r="D164" i="2"/>
  <c r="D97" i="2"/>
  <c r="D103" i="2"/>
  <c r="D166" i="2"/>
  <c r="D126" i="2"/>
  <c r="D192" i="2"/>
  <c r="D158" i="2"/>
  <c r="D243" i="2"/>
  <c r="D267" i="2"/>
  <c r="D294" i="2"/>
  <c r="D319" i="2"/>
  <c r="D343" i="2"/>
  <c r="D367" i="2"/>
  <c r="F82" i="2"/>
  <c r="F159" i="2"/>
  <c r="F109" i="2"/>
  <c r="F25" i="2"/>
  <c r="F213" i="2"/>
  <c r="F49" i="2"/>
  <c r="F99" i="2"/>
  <c r="F70" i="2"/>
  <c r="F230" i="2"/>
  <c r="F256" i="2"/>
  <c r="F280" i="2"/>
  <c r="F304" i="2"/>
  <c r="F329" i="2"/>
  <c r="F353" i="2"/>
  <c r="E147" i="2"/>
  <c r="E214" i="2"/>
  <c r="E75" i="2"/>
  <c r="E91" i="2"/>
  <c r="E34" i="2"/>
  <c r="E219" i="2"/>
  <c r="E87" i="2"/>
  <c r="E27" i="2"/>
  <c r="E37" i="2"/>
  <c r="E243" i="2"/>
  <c r="E266" i="2"/>
  <c r="E288" i="2"/>
  <c r="E311" i="2"/>
  <c r="E332" i="2"/>
  <c r="E352" i="2"/>
  <c r="D184" i="2"/>
  <c r="D134" i="2"/>
  <c r="D73" i="2"/>
  <c r="D56" i="2"/>
  <c r="D216" i="2"/>
  <c r="D187" i="2"/>
  <c r="D17" i="2"/>
  <c r="D181" i="2"/>
  <c r="D244" i="2"/>
  <c r="D270" i="2"/>
  <c r="D295" i="2"/>
  <c r="D320" i="2"/>
  <c r="D344" i="2"/>
  <c r="D370" i="2"/>
  <c r="F143" i="2"/>
  <c r="F115" i="2"/>
  <c r="F67" i="2"/>
  <c r="F15" i="2"/>
  <c r="F100" i="2"/>
  <c r="F20" i="2"/>
  <c r="F154" i="2"/>
  <c r="F210" i="2"/>
  <c r="F232" i="2"/>
  <c r="F257" i="2"/>
  <c r="F281" i="2"/>
  <c r="F305" i="2"/>
  <c r="F330" i="2"/>
  <c r="F355" i="2"/>
  <c r="E221" i="2"/>
  <c r="E133" i="2"/>
  <c r="E105" i="2"/>
  <c r="E174" i="2"/>
  <c r="E104" i="2"/>
  <c r="E22" i="2"/>
  <c r="E49" i="2"/>
  <c r="E207" i="2"/>
  <c r="E83" i="2"/>
  <c r="E55" i="2"/>
  <c r="E245" i="2"/>
  <c r="E267" i="2"/>
  <c r="E290" i="2"/>
  <c r="E312" i="2"/>
  <c r="E333" i="2"/>
  <c r="E353" i="2"/>
  <c r="E373" i="2"/>
  <c r="C82" i="2"/>
  <c r="C124" i="2"/>
  <c r="C176" i="2"/>
  <c r="C97" i="2"/>
  <c r="C104" i="2"/>
  <c r="C213" i="2"/>
  <c r="C187" i="2"/>
  <c r="C179" i="2"/>
  <c r="C74" i="2"/>
  <c r="C230" i="2"/>
  <c r="C250" i="2"/>
  <c r="C270" i="2"/>
  <c r="C290" i="2"/>
  <c r="C310" i="2"/>
  <c r="C330" i="2"/>
  <c r="C350" i="2"/>
  <c r="C370" i="2"/>
  <c r="F69" i="2"/>
  <c r="E120" i="2"/>
  <c r="E46" i="2"/>
  <c r="E85" i="2"/>
  <c r="E270" i="2"/>
  <c r="E335" i="2"/>
  <c r="C143" i="2"/>
  <c r="C101" i="2"/>
  <c r="C107" i="2"/>
  <c r="C148" i="2"/>
  <c r="C272" i="2"/>
  <c r="C332" i="2"/>
  <c r="C372" i="2"/>
  <c r="D190" i="2"/>
  <c r="D120" i="2"/>
  <c r="D101" i="2"/>
  <c r="D165" i="2"/>
  <c r="D224" i="2"/>
  <c r="D64" i="2"/>
  <c r="D168" i="2"/>
  <c r="D37" i="2"/>
  <c r="D245" i="2"/>
  <c r="D271" i="2"/>
  <c r="D297" i="2"/>
  <c r="D321" i="2"/>
  <c r="D345" i="2"/>
  <c r="D371" i="2"/>
  <c r="F180" i="2"/>
  <c r="F106" i="2"/>
  <c r="F131" i="2"/>
  <c r="F91" i="2"/>
  <c r="F34" i="2"/>
  <c r="F119" i="2"/>
  <c r="F125" i="2"/>
  <c r="F47" i="2"/>
  <c r="F233" i="2"/>
  <c r="F258" i="2"/>
  <c r="F282" i="2"/>
  <c r="F308" i="2"/>
  <c r="F332" i="2"/>
  <c r="F356" i="2"/>
  <c r="E84" i="2"/>
  <c r="E111" i="2"/>
  <c r="E196" i="2"/>
  <c r="E191" i="2"/>
  <c r="E188" i="2"/>
  <c r="E130" i="2"/>
  <c r="E20" i="2"/>
  <c r="E53" i="2"/>
  <c r="E169" i="2"/>
  <c r="E173" i="2"/>
  <c r="E246" i="2"/>
  <c r="E268" i="2"/>
  <c r="E291" i="2"/>
  <c r="E313" i="2"/>
  <c r="E334" i="2"/>
  <c r="E354" i="2"/>
  <c r="E374" i="2"/>
  <c r="C153" i="2"/>
  <c r="C226" i="2"/>
  <c r="C142" i="2"/>
  <c r="C73" i="2"/>
  <c r="C188" i="2"/>
  <c r="C30" i="2"/>
  <c r="C35" i="2"/>
  <c r="C64" i="2"/>
  <c r="C38" i="2"/>
  <c r="C218" i="2"/>
  <c r="C231" i="2"/>
  <c r="C251" i="2"/>
  <c r="C271" i="2"/>
  <c r="C291" i="2"/>
  <c r="C311" i="2"/>
  <c r="C331" i="2"/>
  <c r="C351" i="2"/>
  <c r="C371" i="2"/>
  <c r="F156" i="2"/>
  <c r="E123" i="2"/>
  <c r="E161" i="2"/>
  <c r="E202" i="2"/>
  <c r="E292" i="2"/>
  <c r="E355" i="2"/>
  <c r="C223" i="2"/>
  <c r="C100" i="2"/>
  <c r="C71" i="2"/>
  <c r="C252" i="2"/>
  <c r="C312" i="2"/>
  <c r="D214" i="2"/>
  <c r="D62" i="2"/>
  <c r="D141" i="2"/>
  <c r="D128" i="2"/>
  <c r="D182" i="2"/>
  <c r="D144" i="2"/>
  <c r="D95" i="2"/>
  <c r="D55" i="2"/>
  <c r="D246" i="2"/>
  <c r="D272" i="2"/>
  <c r="D298" i="2"/>
  <c r="D322" i="2"/>
  <c r="D346" i="2"/>
  <c r="D372" i="2"/>
  <c r="F184" i="2"/>
  <c r="F215" i="2"/>
  <c r="F130" i="2"/>
  <c r="F94" i="2"/>
  <c r="F33" i="2"/>
  <c r="F175" i="2"/>
  <c r="F235" i="2"/>
  <c r="F259" i="2"/>
  <c r="F283" i="2"/>
  <c r="F309" i="2"/>
  <c r="F333" i="2"/>
  <c r="F357" i="2"/>
  <c r="E146" i="2"/>
  <c r="E205" i="2"/>
  <c r="E119" i="2"/>
  <c r="E99" i="2"/>
  <c r="E247" i="2"/>
  <c r="E314" i="2"/>
  <c r="E375" i="2"/>
  <c r="C88" i="2"/>
  <c r="C40" i="2"/>
  <c r="C144" i="2"/>
  <c r="C232" i="2"/>
  <c r="C292" i="2"/>
  <c r="C352" i="2"/>
  <c r="D133" i="2"/>
  <c r="D211" i="2"/>
  <c r="D102" i="2"/>
  <c r="D77" i="2"/>
  <c r="D93" i="2"/>
  <c r="D42" i="2"/>
  <c r="D27" i="2"/>
  <c r="D173" i="2"/>
  <c r="D247" i="2"/>
  <c r="D274" i="2"/>
  <c r="D299" i="2"/>
  <c r="D323" i="2"/>
  <c r="D347" i="2"/>
  <c r="D374" i="2"/>
  <c r="F26" i="2"/>
  <c r="F155" i="2"/>
  <c r="F217" i="2"/>
  <c r="F104" i="2"/>
  <c r="F46" i="2"/>
  <c r="F72" i="2"/>
  <c r="F98" i="2"/>
  <c r="F74" i="2"/>
  <c r="F236" i="2"/>
  <c r="F260" i="2"/>
  <c r="F284" i="2"/>
  <c r="F310" i="2"/>
  <c r="F335" i="2"/>
  <c r="F358" i="2"/>
  <c r="E92" i="2"/>
  <c r="E65" i="2"/>
  <c r="E62" i="2"/>
  <c r="E97" i="2"/>
  <c r="E52" i="2"/>
  <c r="E198" i="2"/>
  <c r="E94" i="2"/>
  <c r="E154" i="2"/>
  <c r="E50" i="2"/>
  <c r="E16" i="2"/>
  <c r="E248" i="2"/>
  <c r="E271" i="2"/>
  <c r="E293" i="2"/>
  <c r="E315" i="2"/>
  <c r="E336" i="2"/>
  <c r="E356" i="2"/>
  <c r="E54" i="2"/>
  <c r="C180" i="2"/>
  <c r="C149" i="2"/>
  <c r="C201" i="2"/>
  <c r="C90" i="2"/>
  <c r="C161" i="2"/>
  <c r="C34" i="2"/>
  <c r="C151" i="2"/>
  <c r="C110" i="2"/>
  <c r="C29" i="2"/>
  <c r="C122" i="2"/>
  <c r="C233" i="2"/>
  <c r="C253" i="2"/>
  <c r="C273" i="2"/>
  <c r="C293" i="2"/>
  <c r="C313" i="2"/>
  <c r="C333" i="2"/>
  <c r="C353" i="2"/>
  <c r="C373" i="2"/>
  <c r="F75" i="2"/>
  <c r="F285" i="2"/>
  <c r="F336" i="2"/>
  <c r="E220" i="2"/>
  <c r="E211" i="2"/>
  <c r="E132" i="2"/>
  <c r="E72" i="2"/>
  <c r="E210" i="2"/>
  <c r="E185" i="2"/>
  <c r="D111" i="2"/>
  <c r="D176" i="2"/>
  <c r="D21" i="2"/>
  <c r="D89" i="2"/>
  <c r="D41" i="2"/>
  <c r="D83" i="2"/>
  <c r="D145" i="2"/>
  <c r="D250" i="2"/>
  <c r="D275" i="2"/>
  <c r="D300" i="2"/>
  <c r="D324" i="2"/>
  <c r="D350" i="2"/>
  <c r="D375" i="2"/>
  <c r="F190" i="2"/>
  <c r="F178" i="2"/>
  <c r="F40" i="2"/>
  <c r="F198" i="2"/>
  <c r="F63" i="2"/>
  <c r="F199" i="2"/>
  <c r="F148" i="2"/>
  <c r="F237" i="2"/>
  <c r="F261" i="2"/>
  <c r="F312" i="2"/>
  <c r="F359" i="2"/>
  <c r="E208" i="2"/>
  <c r="E73" i="2"/>
  <c r="E32" i="2"/>
  <c r="E125" i="2"/>
  <c r="E250" i="2"/>
  <c r="D146" i="2"/>
  <c r="D142" i="2"/>
  <c r="D76" i="2"/>
  <c r="D79" i="2"/>
  <c r="D35" i="2"/>
  <c r="D87" i="2"/>
  <c r="D169" i="2"/>
  <c r="D85" i="2"/>
  <c r="D251" i="2"/>
  <c r="D277" i="2"/>
  <c r="D301" i="2"/>
  <c r="D325" i="2"/>
  <c r="D351" i="2"/>
  <c r="F214" i="2"/>
  <c r="F105" i="2"/>
  <c r="F205" i="2"/>
  <c r="F161" i="2"/>
  <c r="F32" i="2"/>
  <c r="F57" i="2"/>
  <c r="F171" i="2"/>
  <c r="F122" i="2"/>
  <c r="F238" i="2"/>
  <c r="F262" i="2"/>
  <c r="F288" i="2"/>
  <c r="F313" i="2"/>
  <c r="F337" i="2"/>
  <c r="F360" i="2"/>
  <c r="E200" i="2"/>
  <c r="E68" i="2"/>
  <c r="E28" i="2"/>
  <c r="E90" i="2"/>
  <c r="E60" i="2"/>
  <c r="E118" i="2"/>
  <c r="E63" i="2"/>
  <c r="E33" i="2"/>
  <c r="E189" i="2"/>
  <c r="E228" i="2"/>
  <c r="E251" i="2"/>
  <c r="E273" i="2"/>
  <c r="E295" i="2"/>
  <c r="E317" i="2"/>
  <c r="E338" i="2"/>
  <c r="E358" i="2"/>
  <c r="C147" i="2"/>
  <c r="C184" i="2"/>
  <c r="C78" i="2"/>
  <c r="C117" i="2"/>
  <c r="C102" i="2"/>
  <c r="C132" i="2"/>
  <c r="C130" i="2"/>
  <c r="C219" i="2"/>
  <c r="C41" i="2"/>
  <c r="C17" i="2"/>
  <c r="C44" i="2"/>
  <c r="C235" i="2"/>
  <c r="C255" i="2"/>
  <c r="C275" i="2"/>
  <c r="C295" i="2"/>
  <c r="C315" i="2"/>
  <c r="C335" i="2"/>
  <c r="C355" i="2"/>
  <c r="C375" i="2"/>
  <c r="F129" i="2"/>
  <c r="E56" i="2"/>
  <c r="E231" i="2"/>
  <c r="E297" i="2"/>
  <c r="E360" i="2"/>
  <c r="C115" i="2"/>
  <c r="C21" i="2"/>
  <c r="C20" i="2"/>
  <c r="C257" i="2"/>
  <c r="C317" i="2"/>
  <c r="C304" i="2"/>
  <c r="C70" i="2"/>
  <c r="C25" i="2"/>
  <c r="E328" i="2"/>
  <c r="E218" i="2"/>
  <c r="E170" i="2"/>
  <c r="F90" i="2"/>
  <c r="C365" i="2"/>
  <c r="C329" i="2"/>
  <c r="C301" i="2"/>
  <c r="C265" i="2"/>
  <c r="C229" i="2"/>
  <c r="C169" i="2"/>
  <c r="C157" i="2"/>
  <c r="C172" i="2"/>
  <c r="C113" i="2"/>
  <c r="C120" i="2"/>
  <c r="C209" i="2"/>
  <c r="E364" i="2"/>
  <c r="E325" i="2"/>
  <c r="E283" i="2"/>
  <c r="E240" i="2"/>
  <c r="E139" i="2"/>
  <c r="E107" i="2"/>
  <c r="E15" i="2"/>
  <c r="E106" i="2"/>
  <c r="F373" i="2"/>
  <c r="F325" i="2"/>
  <c r="F277" i="2"/>
  <c r="F85" i="2"/>
  <c r="F87" i="2"/>
  <c r="F48" i="2"/>
  <c r="F150" i="2"/>
  <c r="F114" i="2"/>
  <c r="D337" i="2"/>
  <c r="D283" i="2"/>
  <c r="D39" i="2"/>
  <c r="D51" i="2"/>
  <c r="D104" i="2"/>
  <c r="D88" i="2"/>
  <c r="C364" i="2"/>
  <c r="C328" i="2"/>
  <c r="C300" i="2"/>
  <c r="C264" i="2"/>
  <c r="C228" i="2"/>
  <c r="C83" i="2"/>
  <c r="C51" i="2"/>
  <c r="C140" i="2"/>
  <c r="C116" i="2"/>
  <c r="C134" i="2"/>
  <c r="C86" i="2"/>
  <c r="E363" i="2"/>
  <c r="E324" i="2"/>
  <c r="E282" i="2"/>
  <c r="E239" i="2"/>
  <c r="E17" i="2"/>
  <c r="E35" i="2"/>
  <c r="E138" i="2"/>
  <c r="E115" i="2"/>
  <c r="F372" i="2"/>
  <c r="F324" i="2"/>
  <c r="F276" i="2"/>
  <c r="F145" i="2"/>
  <c r="F81" i="2"/>
  <c r="F79" i="2"/>
  <c r="F204" i="2"/>
  <c r="F135" i="2"/>
  <c r="D335" i="2"/>
  <c r="D281" i="2"/>
  <c r="D36" i="2"/>
  <c r="D162" i="2"/>
  <c r="D227" i="2"/>
  <c r="D226" i="2"/>
  <c r="C363" i="2"/>
  <c r="C327" i="2"/>
  <c r="C299" i="2"/>
  <c r="C263" i="2"/>
  <c r="C185" i="2"/>
  <c r="C27" i="2"/>
  <c r="C162" i="2"/>
  <c r="C19" i="2"/>
  <c r="C59" i="2"/>
  <c r="C196" i="2"/>
  <c r="C183" i="2"/>
  <c r="E362" i="2"/>
  <c r="E323" i="2"/>
  <c r="E281" i="2"/>
  <c r="E238" i="2"/>
  <c r="E192" i="2"/>
  <c r="E61" i="2"/>
  <c r="E159" i="2"/>
  <c r="F370" i="2"/>
  <c r="F323" i="2"/>
  <c r="F275" i="2"/>
  <c r="F173" i="2"/>
  <c r="F41" i="2"/>
  <c r="F24" i="2"/>
  <c r="F117" i="2"/>
  <c r="F200" i="2"/>
  <c r="D334" i="2"/>
  <c r="D266" i="2"/>
  <c r="D44" i="2"/>
  <c r="D57" i="2"/>
  <c r="D58" i="2"/>
  <c r="D80" i="2"/>
  <c r="C362" i="2"/>
  <c r="C326" i="2"/>
  <c r="C294" i="2"/>
  <c r="C262" i="2"/>
  <c r="C16" i="2"/>
  <c r="C192" i="2"/>
  <c r="C57" i="2"/>
  <c r="C222" i="2"/>
  <c r="C141" i="2"/>
  <c r="C105" i="2"/>
  <c r="C206" i="2"/>
  <c r="E357" i="2"/>
  <c r="E322" i="2"/>
  <c r="E280" i="2"/>
  <c r="E237" i="2"/>
  <c r="E29" i="2"/>
  <c r="E195" i="2"/>
  <c r="E113" i="2"/>
  <c r="E78" i="2"/>
  <c r="F369" i="2"/>
  <c r="F322" i="2"/>
  <c r="F273" i="2"/>
  <c r="F55" i="2"/>
  <c r="F110" i="2"/>
  <c r="F89" i="2"/>
  <c r="F201" i="2"/>
  <c r="F220" i="2"/>
  <c r="D331" i="2"/>
  <c r="D265" i="2"/>
  <c r="D43" i="2"/>
  <c r="D63" i="2"/>
  <c r="D15" i="2"/>
  <c r="D143" i="2"/>
  <c r="C361" i="2"/>
  <c r="C325" i="2"/>
  <c r="C289" i="2"/>
  <c r="C261" i="2"/>
  <c r="C85" i="2"/>
  <c r="C136" i="2"/>
  <c r="C63" i="2"/>
  <c r="C48" i="2"/>
  <c r="C212" i="2"/>
  <c r="C23" i="2"/>
  <c r="E351" i="2"/>
  <c r="E321" i="2"/>
  <c r="E279" i="2"/>
  <c r="E236" i="2"/>
  <c r="E71" i="2"/>
  <c r="E93" i="2"/>
  <c r="E116" i="2"/>
  <c r="E96" i="2"/>
  <c r="F368" i="2"/>
  <c r="F321" i="2"/>
  <c r="F272" i="2"/>
  <c r="F37" i="2"/>
  <c r="F144" i="2"/>
  <c r="F77" i="2"/>
  <c r="F223" i="2"/>
  <c r="F123" i="2"/>
  <c r="D318" i="2"/>
  <c r="D264" i="2"/>
  <c r="D148" i="2"/>
  <c r="D72" i="2"/>
  <c r="D61" i="2"/>
  <c r="D153" i="2"/>
  <c r="C360" i="2"/>
  <c r="C324" i="2"/>
  <c r="C288" i="2"/>
  <c r="C260" i="2"/>
  <c r="C145" i="2"/>
  <c r="C171" i="2"/>
  <c r="C72" i="2"/>
  <c r="C79" i="2"/>
  <c r="C205" i="2"/>
  <c r="C155" i="2"/>
  <c r="C160" i="2"/>
  <c r="E350" i="2"/>
  <c r="E316" i="2"/>
  <c r="E278" i="2"/>
  <c r="E235" i="2"/>
  <c r="E38" i="2"/>
  <c r="E182" i="2"/>
  <c r="E59" i="2"/>
  <c r="E149" i="2"/>
  <c r="F367" i="2"/>
  <c r="F320" i="2"/>
  <c r="F270" i="2"/>
  <c r="F181" i="2"/>
  <c r="F187" i="2"/>
  <c r="F128" i="2"/>
  <c r="F176" i="2"/>
  <c r="D317" i="2"/>
  <c r="D263" i="2"/>
  <c r="D218" i="2"/>
  <c r="D94" i="2"/>
  <c r="D191" i="2"/>
  <c r="D82" i="2"/>
  <c r="C259" i="2"/>
  <c r="C24" i="2"/>
  <c r="C191" i="2"/>
  <c r="C215" i="2"/>
  <c r="C114" i="2"/>
  <c r="E349" i="2"/>
  <c r="E310" i="2"/>
  <c r="E277" i="2"/>
  <c r="E234" i="2"/>
  <c r="E179" i="2"/>
  <c r="E224" i="2"/>
  <c r="E76" i="2"/>
  <c r="E226" i="2"/>
  <c r="F365" i="2"/>
  <c r="F319" i="2"/>
  <c r="F269" i="2"/>
  <c r="F158" i="2"/>
  <c r="F203" i="2"/>
  <c r="F165" i="2"/>
  <c r="F28" i="2"/>
  <c r="D366" i="2"/>
  <c r="D315" i="2"/>
  <c r="D262" i="2"/>
  <c r="D74" i="2"/>
  <c r="D20" i="2"/>
  <c r="D174" i="2"/>
  <c r="D183" i="2"/>
  <c r="C254" i="2"/>
  <c r="C89" i="2"/>
  <c r="E171" i="2"/>
  <c r="E124" i="2"/>
  <c r="F364" i="2"/>
  <c r="F318" i="2"/>
  <c r="F268" i="2"/>
  <c r="F39" i="2"/>
  <c r="F193" i="2"/>
  <c r="F56" i="2"/>
  <c r="F78" i="2"/>
  <c r="D365" i="2"/>
  <c r="D314" i="2"/>
  <c r="D261" i="2"/>
  <c r="D186" i="2"/>
  <c r="D225" i="2"/>
  <c r="D75" i="2"/>
  <c r="D206" i="2"/>
  <c r="C354" i="2"/>
  <c r="C200" i="2"/>
  <c r="E81" i="2"/>
  <c r="F303" i="2"/>
  <c r="D217" i="2"/>
  <c r="E137" i="2"/>
  <c r="C249" i="2"/>
  <c r="E347" i="2"/>
  <c r="E181" i="2"/>
  <c r="E30" i="2"/>
  <c r="E69" i="2"/>
  <c r="E190" i="2"/>
  <c r="F352" i="2"/>
  <c r="F255" i="2"/>
  <c r="F50" i="2"/>
  <c r="F219" i="2"/>
  <c r="F138" i="2"/>
  <c r="F149" i="2"/>
  <c r="D364" i="2"/>
  <c r="D312" i="2"/>
  <c r="D260" i="2"/>
  <c r="D210" i="2"/>
  <c r="D129" i="2"/>
  <c r="D23" i="2"/>
  <c r="C348" i="2"/>
  <c r="C320" i="2"/>
  <c r="C284" i="2"/>
  <c r="C248" i="2"/>
  <c r="C181" i="2"/>
  <c r="C98" i="2"/>
  <c r="C195" i="2"/>
  <c r="C128" i="2"/>
  <c r="C217" i="2"/>
  <c r="C121" i="2"/>
  <c r="C220" i="2"/>
  <c r="E346" i="2"/>
  <c r="E306" i="2"/>
  <c r="E263" i="2"/>
  <c r="E158" i="2"/>
  <c r="E41" i="2"/>
  <c r="E213" i="2"/>
  <c r="E131" i="2"/>
  <c r="E26" i="2"/>
  <c r="F350" i="2"/>
  <c r="F302" i="2"/>
  <c r="F253" i="2"/>
  <c r="F202" i="2"/>
  <c r="F151" i="2"/>
  <c r="F61" i="2"/>
  <c r="F88" i="2"/>
  <c r="D363" i="2"/>
  <c r="D311" i="2"/>
  <c r="D259" i="2"/>
  <c r="D71" i="2"/>
  <c r="D118" i="2"/>
  <c r="D131" i="2"/>
  <c r="D160" i="2"/>
  <c r="C167" i="2"/>
  <c r="C321" i="2"/>
  <c r="C247" i="2"/>
  <c r="C93" i="2"/>
  <c r="C80" i="2"/>
  <c r="E42" i="2"/>
  <c r="D38" i="2"/>
  <c r="C45" i="2"/>
  <c r="E307" i="2"/>
  <c r="C283" i="2"/>
  <c r="C165" i="2"/>
  <c r="C69" i="2"/>
  <c r="C92" i="2"/>
  <c r="E345" i="2"/>
  <c r="E305" i="2"/>
  <c r="E262" i="2"/>
  <c r="E67" i="2"/>
  <c r="E184" i="2"/>
  <c r="F349" i="2"/>
  <c r="F301" i="2"/>
  <c r="F252" i="2"/>
  <c r="F169" i="2"/>
  <c r="F107" i="2"/>
  <c r="F113" i="2"/>
  <c r="F124" i="2"/>
  <c r="D362" i="2"/>
  <c r="D310" i="2"/>
  <c r="D257" i="2"/>
  <c r="D32" i="2"/>
  <c r="D67" i="2"/>
  <c r="D200" i="2"/>
  <c r="C346" i="2"/>
  <c r="C314" i="2"/>
  <c r="C282" i="2"/>
  <c r="C246" i="2"/>
  <c r="C43" i="2"/>
  <c r="C125" i="2"/>
  <c r="C182" i="2"/>
  <c r="C52" i="2"/>
  <c r="C131" i="2"/>
  <c r="C127" i="2"/>
  <c r="D54" i="2"/>
  <c r="E344" i="2"/>
  <c r="E303" i="2"/>
  <c r="E261" i="2"/>
  <c r="E36" i="2"/>
  <c r="E110" i="2"/>
  <c r="E19" i="2"/>
  <c r="E109" i="2"/>
  <c r="E164" i="2"/>
  <c r="F348" i="2"/>
  <c r="F300" i="2"/>
  <c r="F250" i="2"/>
  <c r="F83" i="2"/>
  <c r="F116" i="2"/>
  <c r="F152" i="2"/>
  <c r="D361" i="2"/>
  <c r="D307" i="2"/>
  <c r="D242" i="2"/>
  <c r="D179" i="2"/>
  <c r="D198" i="2"/>
  <c r="D109" i="2"/>
  <c r="D92" i="2"/>
  <c r="C323" i="2"/>
  <c r="C135" i="2"/>
  <c r="C199" i="2"/>
  <c r="C158" i="2"/>
  <c r="E144" i="2"/>
  <c r="C94" i="2"/>
  <c r="C286" i="2"/>
  <c r="C77" i="2"/>
  <c r="C347" i="2"/>
  <c r="E39" i="2"/>
  <c r="C309" i="2"/>
  <c r="C245" i="2"/>
  <c r="C154" i="2"/>
  <c r="C156" i="2"/>
  <c r="C67" i="2"/>
  <c r="C68" i="2"/>
  <c r="E343" i="2"/>
  <c r="E302" i="2"/>
  <c r="E260" i="2"/>
  <c r="E18" i="2"/>
  <c r="E222" i="2"/>
  <c r="E194" i="2"/>
  <c r="E180" i="2"/>
  <c r="F347" i="2"/>
  <c r="F299" i="2"/>
  <c r="F249" i="2"/>
  <c r="F27" i="2"/>
  <c r="F177" i="2"/>
  <c r="F59" i="2"/>
  <c r="F121" i="2"/>
  <c r="D360" i="2"/>
  <c r="D305" i="2"/>
  <c r="D241" i="2"/>
  <c r="D45" i="2"/>
  <c r="D130" i="2"/>
  <c r="D194" i="2"/>
  <c r="C344" i="2"/>
  <c r="C308" i="2"/>
  <c r="C280" i="2"/>
  <c r="C244" i="2"/>
  <c r="C47" i="2"/>
  <c r="C99" i="2"/>
  <c r="C216" i="2"/>
  <c r="C91" i="2"/>
  <c r="C109" i="2"/>
  <c r="C197" i="2"/>
  <c r="E371" i="2"/>
  <c r="E342" i="2"/>
  <c r="E301" i="2"/>
  <c r="E259" i="2"/>
  <c r="E44" i="2"/>
  <c r="E64" i="2"/>
  <c r="E48" i="2"/>
  <c r="E31" i="2"/>
  <c r="E153" i="2"/>
  <c r="F345" i="2"/>
  <c r="F298" i="2"/>
  <c r="F248" i="2"/>
  <c r="F95" i="2"/>
  <c r="F195" i="2"/>
  <c r="F76" i="2"/>
  <c r="F68" i="2"/>
  <c r="D359" i="2"/>
  <c r="D292" i="2"/>
  <c r="D240" i="2"/>
  <c r="D167" i="2"/>
  <c r="D22" i="2"/>
  <c r="D150" i="2"/>
  <c r="AA369" i="2"/>
  <c r="AA364" i="2"/>
  <c r="AA349" i="2"/>
  <c r="AA344" i="2"/>
  <c r="AA329" i="2"/>
  <c r="AA229" i="2"/>
  <c r="AA145" i="2"/>
  <c r="AA175" i="2"/>
  <c r="AA70" i="2"/>
  <c r="AA136" i="2"/>
  <c r="AA98" i="2"/>
  <c r="AA203" i="2"/>
  <c r="AA51" i="2"/>
  <c r="AA177" i="2"/>
  <c r="AA216" i="2"/>
  <c r="AA172" i="2"/>
  <c r="AA79" i="2"/>
  <c r="AA156" i="2"/>
  <c r="AA25" i="2"/>
  <c r="AA212" i="2"/>
  <c r="AA217" i="2"/>
  <c r="AA108" i="2"/>
  <c r="AA134" i="2"/>
  <c r="AA152" i="2"/>
  <c r="AA197" i="2"/>
  <c r="AA209" i="2"/>
  <c r="AA160" i="2"/>
  <c r="AA373" i="2"/>
  <c r="AA353" i="2"/>
  <c r="AA333" i="2"/>
  <c r="AA313" i="2"/>
  <c r="AA293" i="2"/>
  <c r="AA273" i="2"/>
  <c r="AA253" i="2"/>
  <c r="AA233" i="2"/>
  <c r="AA122" i="2"/>
  <c r="AA29" i="2"/>
  <c r="AA110" i="2"/>
  <c r="AA151" i="2"/>
  <c r="AA34" i="2"/>
  <c r="AA161" i="2"/>
  <c r="AA90" i="2"/>
  <c r="AA201" i="2"/>
  <c r="AA149" i="2"/>
  <c r="AA180" i="2"/>
  <c r="AA54" i="2"/>
  <c r="Y20" i="2"/>
  <c r="Z249" i="2"/>
  <c r="Y86" i="2"/>
  <c r="Z233" i="2"/>
  <c r="Y29" i="2"/>
  <c r="Y110" i="2"/>
  <c r="Y161" i="2"/>
  <c r="Y90" i="2"/>
  <c r="Y180" i="2"/>
  <c r="Y121" i="2"/>
  <c r="Y68" i="2"/>
  <c r="Y223" i="2"/>
  <c r="Y88" i="2"/>
  <c r="Y143" i="2"/>
  <c r="Y116" i="2"/>
  <c r="Y109" i="2"/>
  <c r="Y155" i="2"/>
  <c r="Y101" i="2"/>
  <c r="Y304" i="2"/>
  <c r="Y284" i="2"/>
  <c r="Y264" i="2"/>
  <c r="Y244" i="2"/>
  <c r="Y145" i="2"/>
  <c r="Y70" i="2"/>
  <c r="Y51" i="2"/>
  <c r="Y202" i="2"/>
  <c r="Y65" i="2"/>
  <c r="Z280" i="2"/>
  <c r="Z340" i="2"/>
  <c r="Y320" i="2"/>
  <c r="Z248" i="2"/>
  <c r="Y193" i="2"/>
  <c r="Y195" i="2"/>
  <c r="Y199" i="2"/>
  <c r="Y224" i="2"/>
  <c r="Y48" i="2"/>
  <c r="Z372" i="2"/>
  <c r="Y332" i="2"/>
  <c r="Y312" i="2"/>
  <c r="Y292" i="2"/>
  <c r="Y272" i="2"/>
  <c r="Y252" i="2"/>
  <c r="Y232" i="2"/>
  <c r="Y148" i="2"/>
  <c r="Y71" i="2"/>
  <c r="Y144" i="2"/>
  <c r="Y107" i="2"/>
  <c r="Y100" i="2"/>
  <c r="Y40" i="2"/>
  <c r="Z368" i="2"/>
  <c r="Z348" i="2"/>
  <c r="Z328" i="2"/>
  <c r="Y308" i="2"/>
  <c r="Z268" i="2"/>
  <c r="Y248" i="2"/>
  <c r="Y173" i="2"/>
  <c r="Y219" i="2"/>
  <c r="Y130" i="2"/>
  <c r="Y24" i="2"/>
  <c r="Y147" i="2"/>
  <c r="Z360" i="2"/>
  <c r="Z320" i="2"/>
  <c r="Z300" i="2"/>
  <c r="Y280" i="2"/>
  <c r="Y158" i="2"/>
  <c r="Y27" i="2"/>
  <c r="Y53" i="2"/>
  <c r="Y94" i="2"/>
  <c r="Y118" i="2"/>
  <c r="Y165" i="2"/>
  <c r="Y59" i="2"/>
  <c r="Y194" i="2"/>
  <c r="Y215" i="2"/>
  <c r="Y133" i="2"/>
  <c r="Y92" i="2"/>
  <c r="Z315" i="2"/>
  <c r="Y235" i="2"/>
  <c r="Y41" i="2"/>
  <c r="Y237" i="2"/>
  <c r="Z331" i="2"/>
  <c r="Y311" i="2"/>
  <c r="Z291" i="2"/>
  <c r="Y271" i="2"/>
  <c r="Z251" i="2"/>
  <c r="Y218" i="2"/>
  <c r="Y64" i="2"/>
  <c r="Y73" i="2"/>
  <c r="Y226" i="2"/>
  <c r="Y91" i="2"/>
  <c r="Y28" i="2"/>
  <c r="Z287" i="2"/>
  <c r="Z267" i="2"/>
  <c r="Y185" i="2"/>
  <c r="Y126" i="2"/>
  <c r="Y366" i="2"/>
  <c r="Z346" i="2"/>
  <c r="Y266" i="2"/>
  <c r="Y246" i="2"/>
  <c r="Y16" i="2"/>
  <c r="Y167" i="2"/>
  <c r="Y182" i="2"/>
  <c r="Y62" i="2"/>
  <c r="Y206" i="2"/>
  <c r="Y344" i="2"/>
  <c r="Z302" i="2"/>
  <c r="Z262" i="2"/>
  <c r="Y242" i="2"/>
  <c r="Y55" i="2"/>
  <c r="Y166" i="2"/>
  <c r="Y89" i="2"/>
  <c r="Y105" i="2"/>
  <c r="Z294" i="2"/>
  <c r="Z339" i="2"/>
  <c r="Y239" i="2"/>
  <c r="Y364" i="2"/>
  <c r="Z319" i="2"/>
  <c r="Y353" i="2"/>
  <c r="Z313" i="2"/>
  <c r="Y142" i="2"/>
  <c r="Y299" i="2"/>
  <c r="Y238" i="2"/>
  <c r="Z369" i="2"/>
  <c r="Y361" i="2"/>
  <c r="Z349" i="2"/>
  <c r="Y341" i="2"/>
  <c r="Y333" i="2"/>
  <c r="Z321" i="2"/>
  <c r="Y281" i="2"/>
  <c r="Z237" i="2"/>
  <c r="Y177" i="2"/>
  <c r="Y279" i="2"/>
  <c r="Z259" i="2"/>
  <c r="Z318" i="2"/>
  <c r="Y26" i="2"/>
  <c r="Y221" i="2"/>
  <c r="N376" i="2"/>
  <c r="Z240" i="2"/>
  <c r="Z367" i="2"/>
  <c r="Z347" i="2"/>
  <c r="Y30" i="2"/>
  <c r="Y375" i="2"/>
  <c r="Y371" i="2"/>
  <c r="Z355" i="2"/>
  <c r="Y351" i="2"/>
  <c r="Y331" i="2"/>
  <c r="Y315" i="2"/>
  <c r="Y295" i="2"/>
  <c r="Z275" i="2"/>
  <c r="Y44" i="2"/>
  <c r="Y17" i="2"/>
  <c r="Y132" i="2"/>
  <c r="Y102" i="2"/>
  <c r="Y117" i="2"/>
  <c r="Y78" i="2"/>
  <c r="Y184" i="2"/>
  <c r="Z274" i="2"/>
  <c r="Y95" i="2"/>
  <c r="Y52" i="2"/>
  <c r="Y214" i="2"/>
  <c r="Y123" i="2"/>
  <c r="Y211" i="2"/>
  <c r="Z374" i="2"/>
  <c r="Y50" i="2"/>
  <c r="Y137" i="2"/>
  <c r="Y196" i="2"/>
  <c r="Y208" i="2"/>
  <c r="Z338" i="2"/>
  <c r="Y187" i="2"/>
  <c r="Y164" i="2"/>
  <c r="Y168" i="2"/>
  <c r="Y103" i="2"/>
  <c r="Y74" i="2"/>
  <c r="Y58" i="2"/>
  <c r="Y128" i="2"/>
  <c r="Z309" i="2"/>
  <c r="Z281" i="2"/>
  <c r="Z239" i="2"/>
  <c r="Y301" i="2"/>
  <c r="Y15" i="2"/>
  <c r="Z357" i="2"/>
  <c r="Z273" i="2"/>
  <c r="Y346" i="2"/>
  <c r="Y360" i="2"/>
  <c r="Y191" i="2"/>
  <c r="Y150" i="2"/>
  <c r="Y348" i="2"/>
  <c r="Y328" i="2"/>
  <c r="Z308" i="2"/>
  <c r="Z288" i="2"/>
  <c r="Y228" i="2"/>
  <c r="Y275" i="2"/>
  <c r="Y362" i="2"/>
  <c r="Y314" i="2"/>
  <c r="Y274" i="2"/>
  <c r="Y254" i="2"/>
  <c r="Y234" i="2"/>
  <c r="Y163" i="2"/>
  <c r="Y176" i="2"/>
  <c r="Y374" i="2"/>
  <c r="Z306" i="2"/>
  <c r="Z282" i="2"/>
  <c r="Y39" i="2"/>
  <c r="Y32" i="2"/>
  <c r="Y76" i="2"/>
  <c r="Y170" i="2"/>
  <c r="Y106" i="2"/>
  <c r="Z371" i="2"/>
  <c r="Z266" i="2"/>
  <c r="Y192" i="2"/>
  <c r="Y93" i="2"/>
  <c r="Y354" i="2"/>
  <c r="Z298" i="2"/>
  <c r="Z278" i="2"/>
  <c r="Z242" i="2"/>
  <c r="Y230" i="2"/>
  <c r="Y125" i="2"/>
  <c r="Y22" i="2"/>
  <c r="Y222" i="2"/>
  <c r="Y61" i="2"/>
  <c r="Y174" i="2"/>
  <c r="Y96" i="2"/>
  <c r="Y127" i="2"/>
  <c r="Z373" i="2"/>
  <c r="Z341" i="2"/>
  <c r="Y337" i="2"/>
  <c r="Z329" i="2"/>
  <c r="Z317" i="2"/>
  <c r="Y313" i="2"/>
  <c r="Z301" i="2"/>
  <c r="Y297" i="2"/>
  <c r="Z293" i="2"/>
  <c r="Z289" i="2"/>
  <c r="Y277" i="2"/>
  <c r="Z261" i="2"/>
  <c r="Y241" i="2"/>
  <c r="Y229" i="2"/>
  <c r="Y85" i="2"/>
  <c r="Y282" i="2"/>
  <c r="Z322" i="2"/>
  <c r="Y318" i="2"/>
  <c r="Y278" i="2"/>
  <c r="Y258" i="2"/>
  <c r="Z238" i="2"/>
  <c r="Y317" i="2"/>
  <c r="Z269" i="2"/>
  <c r="Y261" i="2"/>
  <c r="Y253" i="2"/>
  <c r="Z241" i="2"/>
  <c r="Y210" i="2"/>
  <c r="Y87" i="2"/>
  <c r="Y322" i="2"/>
  <c r="Y286" i="2"/>
  <c r="Z314" i="2"/>
  <c r="Z361" i="2"/>
  <c r="Z297" i="2"/>
  <c r="Y293" i="2"/>
  <c r="Y257" i="2"/>
  <c r="Z253" i="2"/>
  <c r="Y233" i="2"/>
  <c r="Y36" i="2"/>
  <c r="Y157" i="2"/>
  <c r="Y151" i="2"/>
  <c r="Y198" i="2"/>
  <c r="Y34" i="2"/>
  <c r="Y201" i="2"/>
  <c r="Y115" i="2"/>
  <c r="Y149" i="2"/>
  <c r="Z362" i="2"/>
  <c r="Y112" i="2"/>
  <c r="Y358" i="2"/>
  <c r="Y216" i="2"/>
  <c r="Z353" i="2"/>
  <c r="Z333" i="2"/>
  <c r="Z312" i="2"/>
  <c r="Z258" i="2"/>
  <c r="Y25" i="2"/>
  <c r="Y54" i="2"/>
  <c r="Y334" i="2"/>
  <c r="Y57" i="2"/>
  <c r="Y298" i="2"/>
  <c r="Z366" i="2"/>
  <c r="Y373" i="2"/>
  <c r="Z337" i="2"/>
  <c r="Z254" i="2"/>
  <c r="Y98" i="2"/>
  <c r="Y21" i="2"/>
  <c r="Y262" i="2"/>
  <c r="Y207" i="2"/>
  <c r="Y338" i="2"/>
  <c r="Y357" i="2"/>
  <c r="Y321" i="2"/>
  <c r="Z354" i="2"/>
  <c r="Y42" i="2"/>
  <c r="Y141" i="2"/>
  <c r="Y213" i="2"/>
  <c r="Z292" i="2"/>
  <c r="Y84" i="2"/>
  <c r="Y179" i="2"/>
  <c r="Y97" i="2"/>
  <c r="Y124" i="2"/>
  <c r="Y368" i="2"/>
  <c r="Z352" i="2"/>
  <c r="Y340" i="2"/>
  <c r="Z332" i="2"/>
  <c r="Y324" i="2"/>
  <c r="Y300" i="2"/>
  <c r="Y288" i="2"/>
  <c r="Z272" i="2"/>
  <c r="Y268" i="2"/>
  <c r="Y260" i="2"/>
  <c r="Z252" i="2"/>
  <c r="Y171" i="2"/>
  <c r="Y342" i="2"/>
  <c r="Y326" i="2"/>
  <c r="Z234" i="2"/>
  <c r="Z342" i="2"/>
  <c r="Z232" i="2"/>
  <c r="Z246" i="2"/>
  <c r="Y302" i="2"/>
  <c r="Y294" i="2"/>
  <c r="Z286" i="2"/>
  <c r="Y197" i="2"/>
  <c r="Y251" i="2"/>
  <c r="Y247" i="2"/>
  <c r="Y243" i="2"/>
  <c r="O376" i="2"/>
  <c r="Z358" i="2"/>
  <c r="Z334" i="2"/>
  <c r="Y119" i="2"/>
  <c r="Y56" i="2"/>
  <c r="Y31" i="2"/>
  <c r="Z375" i="2"/>
  <c r="Y367" i="2"/>
  <c r="Y359" i="2"/>
  <c r="Y355" i="2"/>
  <c r="Z351" i="2"/>
  <c r="Y347" i="2"/>
  <c r="Y339" i="2"/>
  <c r="Y335" i="2"/>
  <c r="Y327" i="2"/>
  <c r="Y319" i="2"/>
  <c r="Z311" i="2"/>
  <c r="Z307" i="2"/>
  <c r="Z299" i="2"/>
  <c r="Z295" i="2"/>
  <c r="Y291" i="2"/>
  <c r="Y287" i="2"/>
  <c r="Z279" i="2"/>
  <c r="Z271" i="2"/>
  <c r="Y267" i="2"/>
  <c r="Y259" i="2"/>
  <c r="Y255" i="2"/>
  <c r="Z247" i="2"/>
  <c r="Y231" i="2"/>
  <c r="Y38" i="2"/>
  <c r="Y45" i="2"/>
  <c r="Y33" i="2"/>
  <c r="Y162" i="2"/>
  <c r="Y35" i="2"/>
  <c r="Y19" i="2"/>
  <c r="Y227" i="2"/>
  <c r="Y138" i="2"/>
  <c r="Y69" i="2"/>
  <c r="Y80" i="2"/>
  <c r="Y153" i="2"/>
  <c r="Y183" i="2"/>
  <c r="Y114" i="2"/>
  <c r="Y345" i="2"/>
  <c r="Y305" i="2"/>
  <c r="Y245" i="2"/>
  <c r="Z257" i="2"/>
  <c r="Y188" i="2"/>
  <c r="Y307" i="2"/>
  <c r="Z364" i="2"/>
  <c r="Z344" i="2"/>
  <c r="Z324" i="2"/>
  <c r="Z304" i="2"/>
  <c r="Z284" i="2"/>
  <c r="Z264" i="2"/>
  <c r="Z244" i="2"/>
  <c r="Y365" i="2"/>
  <c r="Y325" i="2"/>
  <c r="Y285" i="2"/>
  <c r="Z335" i="2"/>
  <c r="Z255" i="2"/>
  <c r="Y104" i="2"/>
  <c r="Y75" i="2"/>
  <c r="Y82" i="2"/>
  <c r="Y306" i="2"/>
  <c r="Y273" i="2"/>
  <c r="Y363" i="2"/>
  <c r="Y343" i="2"/>
  <c r="Y323" i="2"/>
  <c r="Y303" i="2"/>
  <c r="Y283" i="2"/>
  <c r="Y263" i="2"/>
  <c r="Z243" i="2"/>
  <c r="Z359" i="2"/>
  <c r="Y43" i="2"/>
  <c r="Y37" i="2"/>
  <c r="Y169" i="2"/>
  <c r="Y154" i="2"/>
  <c r="Y63" i="2"/>
  <c r="Y225" i="2"/>
  <c r="Y77" i="2"/>
  <c r="Y113" i="2"/>
  <c r="Y67" i="2"/>
  <c r="Y178" i="2"/>
  <c r="Y146" i="2"/>
  <c r="Y122" i="2"/>
  <c r="Y131" i="2"/>
  <c r="Y240" i="2"/>
  <c r="Y181" i="2"/>
  <c r="Y83" i="2"/>
  <c r="Y99" i="2"/>
  <c r="Y72" i="2"/>
  <c r="Y129" i="2"/>
  <c r="Z327" i="2"/>
  <c r="Y47" i="2"/>
  <c r="Y356" i="2"/>
  <c r="Y336" i="2"/>
  <c r="Y316" i="2"/>
  <c r="Y296" i="2"/>
  <c r="Y276" i="2"/>
  <c r="Y256" i="2"/>
  <c r="Z236" i="2"/>
  <c r="Y18" i="2"/>
  <c r="Y139" i="2"/>
  <c r="Y81" i="2"/>
  <c r="Y49" i="2"/>
  <c r="Y46" i="2"/>
  <c r="Y60" i="2"/>
  <c r="Y66" i="2"/>
  <c r="Y204" i="2"/>
  <c r="Y159" i="2"/>
  <c r="Z326" i="2"/>
  <c r="Y186" i="2"/>
  <c r="Y135" i="2"/>
  <c r="Z235" i="2"/>
  <c r="Y189" i="2"/>
  <c r="Y372" i="2"/>
  <c r="Y352" i="2"/>
  <c r="Y370" i="2"/>
  <c r="Y350" i="2"/>
  <c r="Y330" i="2"/>
  <c r="Y310" i="2"/>
  <c r="Y290" i="2"/>
  <c r="Y270" i="2"/>
  <c r="Y250" i="2"/>
  <c r="Y369" i="2"/>
  <c r="Y349" i="2"/>
  <c r="Y329" i="2"/>
  <c r="Y309" i="2"/>
  <c r="Y289" i="2"/>
  <c r="Y269" i="2"/>
  <c r="Y249" i="2"/>
  <c r="Y265" i="2"/>
  <c r="Z370" i="2"/>
  <c r="Z350" i="2"/>
  <c r="Z330" i="2"/>
  <c r="Z310" i="2"/>
  <c r="Z290" i="2"/>
  <c r="Z270" i="2"/>
  <c r="Z250" i="2"/>
  <c r="Z365" i="2"/>
  <c r="Z325" i="2"/>
  <c r="Z305" i="2"/>
  <c r="Z265" i="2"/>
  <c r="Z345" i="2"/>
  <c r="Z285" i="2"/>
  <c r="Z245" i="2"/>
  <c r="Z363" i="2"/>
  <c r="Z343" i="2"/>
  <c r="Z323" i="2"/>
  <c r="Z303" i="2"/>
  <c r="Z283" i="2"/>
  <c r="Z263" i="2"/>
  <c r="Y236" i="2"/>
  <c r="Z356" i="2"/>
  <c r="Z336" i="2"/>
  <c r="Z316" i="2"/>
  <c r="Z296" i="2"/>
  <c r="Z276" i="2"/>
  <c r="Z256" i="2"/>
  <c r="P376" i="2"/>
  <c r="Q376" i="2"/>
  <c r="T376" i="2"/>
  <c r="W376" i="2"/>
  <c r="M376" i="2"/>
  <c r="D3" i="2" l="1"/>
  <c r="D4" i="2"/>
  <c r="D5" i="2"/>
  <c r="D6" i="2"/>
  <c r="D7" i="2"/>
  <c r="D8" i="2"/>
  <c r="D9" i="2"/>
  <c r="D10" i="2"/>
  <c r="D11" i="2"/>
  <c r="D12" i="2"/>
  <c r="D13" i="2"/>
  <c r="D2" i="2"/>
</calcChain>
</file>

<file path=xl/sharedStrings.xml><?xml version="1.0" encoding="utf-8"?>
<sst xmlns="http://schemas.openxmlformats.org/spreadsheetml/2006/main" count="9191" uniqueCount="3241">
  <si>
    <t>Płeć</t>
  </si>
  <si>
    <t>Licencja</t>
  </si>
  <si>
    <t>Ważność</t>
  </si>
  <si>
    <t>Kat.</t>
  </si>
  <si>
    <t>Nazwisko</t>
  </si>
  <si>
    <t>Imię</t>
  </si>
  <si>
    <t>DataUr</t>
  </si>
  <si>
    <t>Klub</t>
  </si>
  <si>
    <t>Szkoła</t>
  </si>
  <si>
    <t>K</t>
  </si>
  <si>
    <t>E-1</t>
  </si>
  <si>
    <t>Maja</t>
  </si>
  <si>
    <t>UKS MOSiR Sanok</t>
  </si>
  <si>
    <t>Anna</t>
  </si>
  <si>
    <t>M</t>
  </si>
  <si>
    <t>E-2</t>
  </si>
  <si>
    <t>Paweł</t>
  </si>
  <si>
    <t>WMKS Olsztyn</t>
  </si>
  <si>
    <t>SP 6 Olsztyn</t>
  </si>
  <si>
    <t>Aleksandra</t>
  </si>
  <si>
    <t>Kinga</t>
  </si>
  <si>
    <t>D-2</t>
  </si>
  <si>
    <t>Alicja</t>
  </si>
  <si>
    <t>Zuzanna</t>
  </si>
  <si>
    <t>D-1</t>
  </si>
  <si>
    <t>Kaja</t>
  </si>
  <si>
    <t>UKS Short Track MOSiR Giżycko</t>
  </si>
  <si>
    <t>SP 7 Giżycko</t>
  </si>
  <si>
    <t>Z/0011/19</t>
  </si>
  <si>
    <t>SAKOWICZ</t>
  </si>
  <si>
    <t>Judyta</t>
  </si>
  <si>
    <t>Filip</t>
  </si>
  <si>
    <t>Milena</t>
  </si>
  <si>
    <t>ŁKS Juvenia Białystok</t>
  </si>
  <si>
    <t>Bartłomiej</t>
  </si>
  <si>
    <t>Aleksander</t>
  </si>
  <si>
    <t>Pola</t>
  </si>
  <si>
    <t>Izabela</t>
  </si>
  <si>
    <t>Krzysztof</t>
  </si>
  <si>
    <t>Wiktor</t>
  </si>
  <si>
    <t>UKS Orlica Duszniki Zdrój</t>
  </si>
  <si>
    <t>KAMIŃSKA</t>
  </si>
  <si>
    <t>MZS Duszniki-Zdrój</t>
  </si>
  <si>
    <t>Natalia</t>
  </si>
  <si>
    <t>Artur</t>
  </si>
  <si>
    <t>GKS Stoczniowiec Gdańsk</t>
  </si>
  <si>
    <t>KOTOWSKA</t>
  </si>
  <si>
    <t>Jakub</t>
  </si>
  <si>
    <t>Mateusz</t>
  </si>
  <si>
    <t>Michał</t>
  </si>
  <si>
    <t>KS Pilica Tomaszów Mazowiecki</t>
  </si>
  <si>
    <t>Malwina</t>
  </si>
  <si>
    <t>UKS Jedynka Tomaszów Maz.</t>
  </si>
  <si>
    <t>Patrycja</t>
  </si>
  <si>
    <t>SP 1 Tomaszów Mazowiecki</t>
  </si>
  <si>
    <t>Adam</t>
  </si>
  <si>
    <t>MICHALSKA</t>
  </si>
  <si>
    <t>Lidia</t>
  </si>
  <si>
    <t>Karolina</t>
  </si>
  <si>
    <t>UKS Szóstka Białystok</t>
  </si>
  <si>
    <t>Gabriela</t>
  </si>
  <si>
    <t>Bianka</t>
  </si>
  <si>
    <t>Stanisław</t>
  </si>
  <si>
    <t>RYDZEWSKA</t>
  </si>
  <si>
    <t>Julia</t>
  </si>
  <si>
    <t>Kornelia</t>
  </si>
  <si>
    <t>Gaja</t>
  </si>
  <si>
    <t>Miłosz</t>
  </si>
  <si>
    <t>TARASIUK</t>
  </si>
  <si>
    <t>Gabriel</t>
  </si>
  <si>
    <t>Kacper</t>
  </si>
  <si>
    <t>UKS Juvenia Białystok</t>
  </si>
  <si>
    <t>Zofia</t>
  </si>
  <si>
    <t>Martyna</t>
  </si>
  <si>
    <t>Damian</t>
  </si>
  <si>
    <t>Maciej</t>
  </si>
  <si>
    <t>Olaf</t>
  </si>
  <si>
    <t>Oliwia</t>
  </si>
  <si>
    <t>Igor</t>
  </si>
  <si>
    <t>Fabian</t>
  </si>
  <si>
    <t>Ewa</t>
  </si>
  <si>
    <t>Kuba</t>
  </si>
  <si>
    <t>Szymon</t>
  </si>
  <si>
    <t>Olga</t>
  </si>
  <si>
    <t>MAŁUS</t>
  </si>
  <si>
    <t>Antoni</t>
  </si>
  <si>
    <t>Amelia</t>
  </si>
  <si>
    <t>Lena</t>
  </si>
  <si>
    <t>Ksawery</t>
  </si>
  <si>
    <t>UKS 3 Milanówek</t>
  </si>
  <si>
    <t>Piotr</t>
  </si>
  <si>
    <t>Wiktoria</t>
  </si>
  <si>
    <t>KS ARENA Tomaszów Mazowiecki</t>
  </si>
  <si>
    <t>Magdalena</t>
  </si>
  <si>
    <t>Wojciech</t>
  </si>
  <si>
    <t>ZALEWSKI</t>
  </si>
  <si>
    <t>Fundacja ŁiSW Legia Warszawa</t>
  </si>
  <si>
    <t>IUKS Dziewiątka Tomaszów Mazowiecki</t>
  </si>
  <si>
    <t>Akademia Sportowego Rozwoju Natalii Czerwonki</t>
  </si>
  <si>
    <t>Z/0113/19</t>
  </si>
  <si>
    <t>SZCZEPAŃSKI</t>
  </si>
  <si>
    <t>Lubin</t>
  </si>
  <si>
    <t>Z/0114/19</t>
  </si>
  <si>
    <t>STRZYŻ</t>
  </si>
  <si>
    <t>Liliana</t>
  </si>
  <si>
    <t>MILNIKIEL</t>
  </si>
  <si>
    <t>Z/0116/19</t>
  </si>
  <si>
    <t>LUDWICKA</t>
  </si>
  <si>
    <t>Antonina</t>
  </si>
  <si>
    <t>SP 8 Lubin</t>
  </si>
  <si>
    <t>Tomasz</t>
  </si>
  <si>
    <t>SP 1 Lubin</t>
  </si>
  <si>
    <t>Michalina</t>
  </si>
  <si>
    <t>Bartosz</t>
  </si>
  <si>
    <t>UKS Orły Zakopane</t>
  </si>
  <si>
    <t>SP1 Zakopane</t>
  </si>
  <si>
    <t>Dominika</t>
  </si>
  <si>
    <t>ŁUKASZCZYK</t>
  </si>
  <si>
    <t>WTŁ Stegny Warszawa</t>
  </si>
  <si>
    <t>Z/0133/19</t>
  </si>
  <si>
    <t>KAŁOWSKA</t>
  </si>
  <si>
    <t>SP 8 Otwock</t>
  </si>
  <si>
    <t>Hanna</t>
  </si>
  <si>
    <t>Iga</t>
  </si>
  <si>
    <t>SP 12 Tomaszów Mazowiecki</t>
  </si>
  <si>
    <t>Nikola</t>
  </si>
  <si>
    <t>Weronika</t>
  </si>
  <si>
    <t>SOŁTYSIAK</t>
  </si>
  <si>
    <t>Jagoda</t>
  </si>
  <si>
    <t>Agnieszka</t>
  </si>
  <si>
    <t>KS SNPTT 1907 Zakopane</t>
  </si>
  <si>
    <t>Emilia</t>
  </si>
  <si>
    <t>SUCHOWIAN</t>
  </si>
  <si>
    <t>Mikołaj</t>
  </si>
  <si>
    <t>Z/0165/19</t>
  </si>
  <si>
    <t>LEGĘNCKI</t>
  </si>
  <si>
    <t>SP 14 Tomaszów Mazowiecki</t>
  </si>
  <si>
    <t>SP 9 Tomaszów Mazowiecki</t>
  </si>
  <si>
    <t>Radosław</t>
  </si>
  <si>
    <t>Sandra</t>
  </si>
  <si>
    <t>KS Orzeł Elbląg</t>
  </si>
  <si>
    <t>MKS Korona Wilanów</t>
  </si>
  <si>
    <t>UKS Sparta Grodzisk Mazowiecki</t>
  </si>
  <si>
    <t>SP 2 Grodzisk Mazowiecki</t>
  </si>
  <si>
    <t>Z/0179/19</t>
  </si>
  <si>
    <t>KOCAN</t>
  </si>
  <si>
    <t>Maria</t>
  </si>
  <si>
    <t>Z/0181/19</t>
  </si>
  <si>
    <t>IWANEK</t>
  </si>
  <si>
    <t>Z/0183/19</t>
  </si>
  <si>
    <t>CHMURA</t>
  </si>
  <si>
    <t>MKS Cuprum Lubin</t>
  </si>
  <si>
    <t>Z/0187/19</t>
  </si>
  <si>
    <t>JABRZYK</t>
  </si>
  <si>
    <t>Krystian</t>
  </si>
  <si>
    <t>SKŁ Górnik Sanok</t>
  </si>
  <si>
    <t>SP 3 Sanok</t>
  </si>
  <si>
    <t>Franciszek</t>
  </si>
  <si>
    <t>PERZYŃSKA</t>
  </si>
  <si>
    <t>Marika</t>
  </si>
  <si>
    <t>CHMIELEWSKA</t>
  </si>
  <si>
    <t>GAWLAK</t>
  </si>
  <si>
    <t>SP 19 Elbląg</t>
  </si>
  <si>
    <t>LEWANDOWSKA</t>
  </si>
  <si>
    <t>BOGDANOWICZ</t>
  </si>
  <si>
    <t>Jan</t>
  </si>
  <si>
    <t>AZS KU Politechniki Opolskiej Opole</t>
  </si>
  <si>
    <t>Adrianna</t>
  </si>
  <si>
    <t>Kornel</t>
  </si>
  <si>
    <t>Oskar</t>
  </si>
  <si>
    <t>Sebastian</t>
  </si>
  <si>
    <t>Adrian</t>
  </si>
  <si>
    <t>Karol</t>
  </si>
  <si>
    <t>Hubert</t>
  </si>
  <si>
    <t>SP 12 Lubin</t>
  </si>
  <si>
    <t>SP 2 Milanówek</t>
  </si>
  <si>
    <t>TOMICZAK</t>
  </si>
  <si>
    <t>SP 2 Brwinów</t>
  </si>
  <si>
    <t>Konrad</t>
  </si>
  <si>
    <t>SP 11 Tomaszów Mazowiecki</t>
  </si>
  <si>
    <t>SP 13 Tomaszów Mazowiecki</t>
  </si>
  <si>
    <t>SP 10 Tomaszów Mazowiecki</t>
  </si>
  <si>
    <t>Alex</t>
  </si>
  <si>
    <t>MARSZAŁEK</t>
  </si>
  <si>
    <t>MACHNICKA</t>
  </si>
  <si>
    <t>Małgorzata</t>
  </si>
  <si>
    <t>KAMIŃSKI</t>
  </si>
  <si>
    <t>Agata</t>
  </si>
  <si>
    <t>NOWAK</t>
  </si>
  <si>
    <t>Nadia</t>
  </si>
  <si>
    <t>Dawid</t>
  </si>
  <si>
    <t>Klaudia</t>
  </si>
  <si>
    <t>Helena</t>
  </si>
  <si>
    <t>Urszula</t>
  </si>
  <si>
    <t>Joanna</t>
  </si>
  <si>
    <t>JABŁOŃSKA</t>
  </si>
  <si>
    <t>Tymon</t>
  </si>
  <si>
    <t>SZEWCZYK</t>
  </si>
  <si>
    <t>UKS Giżycko</t>
  </si>
  <si>
    <t>SP 1 Giżycko</t>
  </si>
  <si>
    <t>DASZUTA</t>
  </si>
  <si>
    <t>Marcel</t>
  </si>
  <si>
    <t>RUTKOWSKA</t>
  </si>
  <si>
    <t>Maksymilian</t>
  </si>
  <si>
    <t>MOSKWA</t>
  </si>
  <si>
    <t>Blanka</t>
  </si>
  <si>
    <t>SP 6</t>
  </si>
  <si>
    <t>ETEL</t>
  </si>
  <si>
    <t>KANIA</t>
  </si>
  <si>
    <t>MARKIEWICZ</t>
  </si>
  <si>
    <t>Aurelia</t>
  </si>
  <si>
    <t>Laura</t>
  </si>
  <si>
    <t>SP 10 Lubin</t>
  </si>
  <si>
    <t>Paulina</t>
  </si>
  <si>
    <t>SP 1 Sanok</t>
  </si>
  <si>
    <t>Łukasz</t>
  </si>
  <si>
    <t>CZWERENKO</t>
  </si>
  <si>
    <t>UKS przy ZSMS Zakopane</t>
  </si>
  <si>
    <t>Natan</t>
  </si>
  <si>
    <t>Sp 1 Tomaszów Mazowiecki</t>
  </si>
  <si>
    <t>Nikodem</t>
  </si>
  <si>
    <t>Grzegorz</t>
  </si>
  <si>
    <t>Oliwier</t>
  </si>
  <si>
    <t>KACZOR</t>
  </si>
  <si>
    <t>Natasza</t>
  </si>
  <si>
    <t>SP 14 Lubin</t>
  </si>
  <si>
    <t>WÓJCIK</t>
  </si>
  <si>
    <t>PIĄTEK</t>
  </si>
  <si>
    <t>PAJĄK</t>
  </si>
  <si>
    <t>SKUPIEŃ</t>
  </si>
  <si>
    <t>Tymoteusz</t>
  </si>
  <si>
    <t>MAJEWSKI</t>
  </si>
  <si>
    <t>Julian</t>
  </si>
  <si>
    <t>Marcelina</t>
  </si>
  <si>
    <t>MAJEWSKA</t>
  </si>
  <si>
    <t>Ada</t>
  </si>
  <si>
    <t>FILIANOWICZ</t>
  </si>
  <si>
    <t>Julita</t>
  </si>
  <si>
    <t>SOBCZAK</t>
  </si>
  <si>
    <t>PUŁECKA</t>
  </si>
  <si>
    <t>Nina</t>
  </si>
  <si>
    <t>SP 3 Milanówek</t>
  </si>
  <si>
    <t>Gloria</t>
  </si>
  <si>
    <t>AMBROZIK</t>
  </si>
  <si>
    <t>SP Wiaderno</t>
  </si>
  <si>
    <t>Jerzy</t>
  </si>
  <si>
    <t>CHACHUŁA</t>
  </si>
  <si>
    <t>MALINOWSKA</t>
  </si>
  <si>
    <t>PAŃCZYSZYN</t>
  </si>
  <si>
    <t>OSTROWSKA</t>
  </si>
  <si>
    <t>CIEŚLAK</t>
  </si>
  <si>
    <t>PIOTROWSKI</t>
  </si>
  <si>
    <t>ŻUREK</t>
  </si>
  <si>
    <t>SP 4 Giżycko</t>
  </si>
  <si>
    <t>KRUPIŃSKA</t>
  </si>
  <si>
    <t>RADZIKOWSKA</t>
  </si>
  <si>
    <t>MAZUR</t>
  </si>
  <si>
    <t>Katarzyna</t>
  </si>
  <si>
    <t>RYBAK</t>
  </si>
  <si>
    <t>Ryszard</t>
  </si>
  <si>
    <t>SP 8</t>
  </si>
  <si>
    <t>ZYCH</t>
  </si>
  <si>
    <t>Rafał</t>
  </si>
  <si>
    <t>ABRATKIEWICZ</t>
  </si>
  <si>
    <t>Beata</t>
  </si>
  <si>
    <t>SP 2 Zagórz</t>
  </si>
  <si>
    <t>WYSOCKI</t>
  </si>
  <si>
    <t>BOROWSKA</t>
  </si>
  <si>
    <t>KRAWCZYK</t>
  </si>
  <si>
    <t>PALUCH</t>
  </si>
  <si>
    <t>EKSTOWICZ</t>
  </si>
  <si>
    <t>GÓRKA</t>
  </si>
  <si>
    <t>Nazwisko i Imię</t>
  </si>
  <si>
    <t>Kategoria</t>
  </si>
  <si>
    <t>Edycja I</t>
  </si>
  <si>
    <t>Sztafety I</t>
  </si>
  <si>
    <t>LP</t>
  </si>
  <si>
    <t>PKT</t>
  </si>
  <si>
    <t>PKT ( do Sztafety)</t>
  </si>
  <si>
    <t>Etykiety wierszy</t>
  </si>
  <si>
    <t>SUMA wlb</t>
  </si>
  <si>
    <t>M_CE</t>
  </si>
  <si>
    <t>Edycja II</t>
  </si>
  <si>
    <t>Edycja III</t>
  </si>
  <si>
    <t>Sztafety III</t>
  </si>
  <si>
    <t>Sztafety II</t>
  </si>
  <si>
    <t xml:space="preserve"> Edycja II</t>
  </si>
  <si>
    <t xml:space="preserve"> Sztafety II</t>
  </si>
  <si>
    <t xml:space="preserve"> Sztafety I</t>
  </si>
  <si>
    <t xml:space="preserve"> Edycja I</t>
  </si>
  <si>
    <t xml:space="preserve"> Edycja III</t>
  </si>
  <si>
    <t xml:space="preserve"> Sztafety III</t>
  </si>
  <si>
    <t>Edycja IV</t>
  </si>
  <si>
    <t>Edycja V</t>
  </si>
  <si>
    <t>Sztafety IV</t>
  </si>
  <si>
    <t>Sztafety V</t>
  </si>
  <si>
    <t xml:space="preserve"> Edycja IV</t>
  </si>
  <si>
    <t xml:space="preserve"> Edycja V</t>
  </si>
  <si>
    <t xml:space="preserve"> Sztafety IV</t>
  </si>
  <si>
    <t xml:space="preserve"> Sztafety V</t>
  </si>
  <si>
    <t>SZSP Kudowa-Zdrój-Słone</t>
  </si>
  <si>
    <t>Karina</t>
  </si>
  <si>
    <t>DUDEK</t>
  </si>
  <si>
    <t>USSOWICZ</t>
  </si>
  <si>
    <t>Anastazja</t>
  </si>
  <si>
    <t>Z/0053/20</t>
  </si>
  <si>
    <t>GAWRON</t>
  </si>
  <si>
    <t>Z/0064/20</t>
  </si>
  <si>
    <t>JAKÓBCZYK</t>
  </si>
  <si>
    <t>Milanowska Prywatna Szkoła Podstawowa</t>
  </si>
  <si>
    <t>Z/0067/20</t>
  </si>
  <si>
    <t>JASIŃSKI</t>
  </si>
  <si>
    <t>SOKOŁOWSKI</t>
  </si>
  <si>
    <t>Z/0072/20</t>
  </si>
  <si>
    <t>USZYŁŁO</t>
  </si>
  <si>
    <t>Akademia Łyżwiarstwa Kristensen</t>
  </si>
  <si>
    <t>Kalina</t>
  </si>
  <si>
    <t>Z/0091/20</t>
  </si>
  <si>
    <t>KOSTADINOV</t>
  </si>
  <si>
    <t>Jana</t>
  </si>
  <si>
    <t>GRAD</t>
  </si>
  <si>
    <t>Z/0099/20</t>
  </si>
  <si>
    <t>Gromosław</t>
  </si>
  <si>
    <t>UKS Olczanka Zakopane</t>
  </si>
  <si>
    <t>SP 4 Zakopane</t>
  </si>
  <si>
    <t>Z/0121/20</t>
  </si>
  <si>
    <t>PUŁAWSKI</t>
  </si>
  <si>
    <t>SZCZĘSNA</t>
  </si>
  <si>
    <t>PODSKARBI</t>
  </si>
  <si>
    <t>Z/0137/20</t>
  </si>
  <si>
    <t>SP 3 Tomaszów Mazowiecki</t>
  </si>
  <si>
    <t>CHROBAK</t>
  </si>
  <si>
    <t>MACIEJUK</t>
  </si>
  <si>
    <t>SZMIGIEL</t>
  </si>
  <si>
    <t>Z/0183/20</t>
  </si>
  <si>
    <t>STRYJEWSKA</t>
  </si>
  <si>
    <t>Z/0184/20</t>
  </si>
  <si>
    <t>Przedszkole w Wołowie</t>
  </si>
  <si>
    <t>SIODMOK</t>
  </si>
  <si>
    <t>PARAFIANOWICZ</t>
  </si>
  <si>
    <t>Z/0206/20</t>
  </si>
  <si>
    <t>WAWNIKIEWICZ</t>
  </si>
  <si>
    <t>SP 9 Lubin</t>
  </si>
  <si>
    <t>Z/0212/20</t>
  </si>
  <si>
    <t>SKONECZNY</t>
  </si>
  <si>
    <t>SP Kielce</t>
  </si>
  <si>
    <t>Z/0221/20</t>
  </si>
  <si>
    <t>Z/0223/20</t>
  </si>
  <si>
    <t>ORŁOWSKA</t>
  </si>
  <si>
    <t>SP 128</t>
  </si>
  <si>
    <t>Tadeusz</t>
  </si>
  <si>
    <t>SP 999 Łysobyki</t>
  </si>
  <si>
    <t>WITKOWSKA</t>
  </si>
  <si>
    <t>Z/0226/20</t>
  </si>
  <si>
    <t>SŁOBODZIAN</t>
  </si>
  <si>
    <t>Z/0264/20</t>
  </si>
  <si>
    <t>CIAGADLAK</t>
  </si>
  <si>
    <t>Z/0270/20</t>
  </si>
  <si>
    <t>Z/0271/20</t>
  </si>
  <si>
    <t>WOJCIECHOWSKA</t>
  </si>
  <si>
    <t>Jagna</t>
  </si>
  <si>
    <t>Z/0297/20</t>
  </si>
  <si>
    <t>STUDNIAREK</t>
  </si>
  <si>
    <t>KRÓL</t>
  </si>
  <si>
    <t>CICHOCKI</t>
  </si>
  <si>
    <t>Z/0229/19</t>
  </si>
  <si>
    <t>JAWORSKA</t>
  </si>
  <si>
    <t>Z/0242/19</t>
  </si>
  <si>
    <t>MARCINKOWSKI</t>
  </si>
  <si>
    <t>Aleks</t>
  </si>
  <si>
    <t>Z/0244/19</t>
  </si>
  <si>
    <t>LEWICKA</t>
  </si>
  <si>
    <t>Z/0257/19</t>
  </si>
  <si>
    <t>STO Zakopane</t>
  </si>
  <si>
    <t>Z/0260/19</t>
  </si>
  <si>
    <t>Barbara</t>
  </si>
  <si>
    <t>Z/0267/19</t>
  </si>
  <si>
    <t>BURAKOWSKA</t>
  </si>
  <si>
    <t>DE HAAN</t>
  </si>
  <si>
    <t>Roman</t>
  </si>
  <si>
    <t>WÓJCIAK</t>
  </si>
  <si>
    <t>Lilianna</t>
  </si>
  <si>
    <t>ŻMUDZIŃSKI</t>
  </si>
  <si>
    <t>Z/0410/20</t>
  </si>
  <si>
    <t>GODZIK</t>
  </si>
  <si>
    <t>Z/0412/20</t>
  </si>
  <si>
    <t>Z/0413/20</t>
  </si>
  <si>
    <t>MTE Milanówek</t>
  </si>
  <si>
    <t>Z/0516/20</t>
  </si>
  <si>
    <t>KUTA</t>
  </si>
  <si>
    <t>Klara</t>
  </si>
  <si>
    <t>Z/0580/20</t>
  </si>
  <si>
    <t>KOROTYSZEWSKA</t>
  </si>
  <si>
    <t>MIERZWA</t>
  </si>
  <si>
    <t>Z/0584/20</t>
  </si>
  <si>
    <t>VREULS</t>
  </si>
  <si>
    <t>Z/0604/20</t>
  </si>
  <si>
    <t>PUŁAWSKA</t>
  </si>
  <si>
    <t>Z/0610/20</t>
  </si>
  <si>
    <t>HARASIUK</t>
  </si>
  <si>
    <t>SP nr2 Polanica-Zdrój</t>
  </si>
  <si>
    <t>Z/0611/20</t>
  </si>
  <si>
    <t>Przedszkole Kudowa-Zdroj</t>
  </si>
  <si>
    <t>Z/0612/20</t>
  </si>
  <si>
    <t>TURCHAN</t>
  </si>
  <si>
    <t>Z/0613/20</t>
  </si>
  <si>
    <t>STYŚ</t>
  </si>
  <si>
    <t>Z/0641/20</t>
  </si>
  <si>
    <t>ABAKO</t>
  </si>
  <si>
    <t>Z/0648/20</t>
  </si>
  <si>
    <t>Z/0650/20</t>
  </si>
  <si>
    <t>Celina</t>
  </si>
  <si>
    <t>Z/0652/20</t>
  </si>
  <si>
    <t>DZIADAK</t>
  </si>
  <si>
    <t>Z/0655/20</t>
  </si>
  <si>
    <t>FEDAK</t>
  </si>
  <si>
    <t>Z/0662/20</t>
  </si>
  <si>
    <t>POTOCKA</t>
  </si>
  <si>
    <t>Nazw i imię</t>
  </si>
  <si>
    <t>Razem</t>
  </si>
  <si>
    <t>(Wiele elementów)</t>
  </si>
  <si>
    <t>Z/0744/20</t>
  </si>
  <si>
    <t>RUMSZEWICZ</t>
  </si>
  <si>
    <t>SP 6 w Białymstoku</t>
  </si>
  <si>
    <t>BEZUBIK</t>
  </si>
  <si>
    <t>KOZLENKO</t>
  </si>
  <si>
    <t>MACIUKA</t>
  </si>
  <si>
    <t>MOĆKUN</t>
  </si>
  <si>
    <t>TODORCZUK</t>
  </si>
  <si>
    <t>MĘDRYCKI</t>
  </si>
  <si>
    <t>F-2</t>
  </si>
  <si>
    <t>MILEWSKA</t>
  </si>
  <si>
    <t>F-1</t>
  </si>
  <si>
    <t>Z/0049/21</t>
  </si>
  <si>
    <t>SZCZEPAŃSKA</t>
  </si>
  <si>
    <t>Z/0058/21</t>
  </si>
  <si>
    <t>przedszkole</t>
  </si>
  <si>
    <t>Z/0059/21</t>
  </si>
  <si>
    <t>BARTOSIK</t>
  </si>
  <si>
    <t>ZSP 2 Kudowa-Zdrój</t>
  </si>
  <si>
    <t>HABERA</t>
  </si>
  <si>
    <t>Z/0064/21</t>
  </si>
  <si>
    <t>HOTAŁA</t>
  </si>
  <si>
    <t>Z/0065/21</t>
  </si>
  <si>
    <t>Z/0067/21</t>
  </si>
  <si>
    <t>MAJ</t>
  </si>
  <si>
    <t>Z/0069/21</t>
  </si>
  <si>
    <t>MYLKA</t>
  </si>
  <si>
    <t>Z/0071/21</t>
  </si>
  <si>
    <t>JAGNISZCZAK</t>
  </si>
  <si>
    <t>Z/0087/21</t>
  </si>
  <si>
    <t>GRUSZKA</t>
  </si>
  <si>
    <t>SP 310 Warszawa</t>
  </si>
  <si>
    <t>Z/0100/21</t>
  </si>
  <si>
    <t>KRUK</t>
  </si>
  <si>
    <t>CZECH</t>
  </si>
  <si>
    <t>Z/0108/21</t>
  </si>
  <si>
    <t>KALETA</t>
  </si>
  <si>
    <t>Z/0109/21</t>
  </si>
  <si>
    <t>MAŚLAK</t>
  </si>
  <si>
    <t>Z/0110/21</t>
  </si>
  <si>
    <t>NSP SMS Lubin</t>
  </si>
  <si>
    <t>Z/0115/21</t>
  </si>
  <si>
    <t>GRABOWSKA</t>
  </si>
  <si>
    <t>Eliza</t>
  </si>
  <si>
    <t>Z/0116/21</t>
  </si>
  <si>
    <t>Z/0118/21</t>
  </si>
  <si>
    <t>ŁUKASZEWICZ</t>
  </si>
  <si>
    <t>Z/0121/21</t>
  </si>
  <si>
    <t>MRÓZ</t>
  </si>
  <si>
    <t>SOŁOWICZ</t>
  </si>
  <si>
    <t>Z/0124/21</t>
  </si>
  <si>
    <t>Z/0125/21</t>
  </si>
  <si>
    <t>TYMCIO</t>
  </si>
  <si>
    <t>Nela</t>
  </si>
  <si>
    <t>Z/0129/21</t>
  </si>
  <si>
    <t>BANASIK</t>
  </si>
  <si>
    <t>Z/0131/21</t>
  </si>
  <si>
    <t>KUDRYCKA</t>
  </si>
  <si>
    <t>Z/0132/21</t>
  </si>
  <si>
    <t>BIERĆ</t>
  </si>
  <si>
    <t>KULIK</t>
  </si>
  <si>
    <t>KUNA</t>
  </si>
  <si>
    <t>SKRODZKA</t>
  </si>
  <si>
    <t>SZESZO</t>
  </si>
  <si>
    <t>WOŁKOWYCKI</t>
  </si>
  <si>
    <t>Victor</t>
  </si>
  <si>
    <t>Z/0152/21</t>
  </si>
  <si>
    <t>PABON</t>
  </si>
  <si>
    <t>Z/0168/21</t>
  </si>
  <si>
    <t>Z/0170/21</t>
  </si>
  <si>
    <t>SP 322 Warszawa</t>
  </si>
  <si>
    <t>KLIMECKA</t>
  </si>
  <si>
    <t>KAZIMIEROWICZ</t>
  </si>
  <si>
    <t>Marlena</t>
  </si>
  <si>
    <t>DUDA</t>
  </si>
  <si>
    <t>SIECZKOŚ</t>
  </si>
  <si>
    <t>SZUCHALSKI</t>
  </si>
  <si>
    <t>WILCZYŃSKA</t>
  </si>
  <si>
    <t>Z/0815/20</t>
  </si>
  <si>
    <t>TOKARSKA</t>
  </si>
  <si>
    <t>WRONKOWSKA</t>
  </si>
  <si>
    <t>CIURA</t>
  </si>
  <si>
    <t>Z/0838/20</t>
  </si>
  <si>
    <t>SP 5 Lubin</t>
  </si>
  <si>
    <t>Z/0178/21</t>
  </si>
  <si>
    <t>DYLĄG</t>
  </si>
  <si>
    <t>Z/0195/21</t>
  </si>
  <si>
    <t>Z/0057/22</t>
  </si>
  <si>
    <t>ABBA</t>
  </si>
  <si>
    <t>Michelle</t>
  </si>
  <si>
    <t>Z/0058/22</t>
  </si>
  <si>
    <t>BANYŚ</t>
  </si>
  <si>
    <t>Feliks</t>
  </si>
  <si>
    <t>Z/0229/21</t>
  </si>
  <si>
    <t>BARNOWSKA</t>
  </si>
  <si>
    <t>BARSZCZ</t>
  </si>
  <si>
    <t>UKS Znicz Kłodzko</t>
  </si>
  <si>
    <t>SP 7 Kłodzko</t>
  </si>
  <si>
    <t>Z/0242/22</t>
  </si>
  <si>
    <t>BIEŃKOWSKA</t>
  </si>
  <si>
    <t>SP7 Kłodzko</t>
  </si>
  <si>
    <t>Z/0231/21</t>
  </si>
  <si>
    <t>BOGUSZEWSKI</t>
  </si>
  <si>
    <t>Z/0135/22</t>
  </si>
  <si>
    <t>BORAWSKA</t>
  </si>
  <si>
    <t>SP3 Giżycko</t>
  </si>
  <si>
    <t>CAR</t>
  </si>
  <si>
    <t>Z/0473/20</t>
  </si>
  <si>
    <t>Z/0074/22</t>
  </si>
  <si>
    <t>CHERNIK</t>
  </si>
  <si>
    <t>Liya</t>
  </si>
  <si>
    <t>Z/0191/21</t>
  </si>
  <si>
    <t>CHORZEMPA</t>
  </si>
  <si>
    <t>Z/0018/22</t>
  </si>
  <si>
    <t>Wrocław</t>
  </si>
  <si>
    <t>Z/0076/22</t>
  </si>
  <si>
    <t>CHROŚCIŃSKA</t>
  </si>
  <si>
    <t>Z/0124/22</t>
  </si>
  <si>
    <t>CIESIELSKA</t>
  </si>
  <si>
    <t>Z/0239/22</t>
  </si>
  <si>
    <t>Julianna</t>
  </si>
  <si>
    <t>SP</t>
  </si>
  <si>
    <t>Z/0187/21</t>
  </si>
  <si>
    <t>DAWIEC</t>
  </si>
  <si>
    <t>Z/0077/22</t>
  </si>
  <si>
    <t>DĘBOWSKI</t>
  </si>
  <si>
    <t>Z/0470/20</t>
  </si>
  <si>
    <t>DOAN</t>
  </si>
  <si>
    <t>Minh Khang</t>
  </si>
  <si>
    <t>Z/0236/22</t>
  </si>
  <si>
    <t>DOBERSTEIN</t>
  </si>
  <si>
    <t>Z/0225/22</t>
  </si>
  <si>
    <t>DOLASIŃSKA</t>
  </si>
  <si>
    <t>Z/0277/22</t>
  </si>
  <si>
    <t>Z/0202/21</t>
  </si>
  <si>
    <t>DZIWIS</t>
  </si>
  <si>
    <t>Z/0079/22</t>
  </si>
  <si>
    <t>FASZCZEWSKI</t>
  </si>
  <si>
    <t>Z/0080/22</t>
  </si>
  <si>
    <t>FISZER</t>
  </si>
  <si>
    <t>Z/0223/22</t>
  </si>
  <si>
    <t>FLORCZYK</t>
  </si>
  <si>
    <t>Diana</t>
  </si>
  <si>
    <t>Z/0151/22</t>
  </si>
  <si>
    <t>GAICKA</t>
  </si>
  <si>
    <t>Z/0249/21</t>
  </si>
  <si>
    <t>GĄSIENICA-JĘDRZEJCZYK</t>
  </si>
  <si>
    <t>SP Kościelisko</t>
  </si>
  <si>
    <t>Z/0212/22</t>
  </si>
  <si>
    <t>GĄSIOROWSKI</t>
  </si>
  <si>
    <t>GONTARCZYK</t>
  </si>
  <si>
    <t>Z/0059/22</t>
  </si>
  <si>
    <t>GORAZDOWSKA</t>
  </si>
  <si>
    <t>Z/0271/22</t>
  </si>
  <si>
    <t>Z/0001/22</t>
  </si>
  <si>
    <t>Oleg</t>
  </si>
  <si>
    <t>Z/0125/22</t>
  </si>
  <si>
    <t>HOPEK</t>
  </si>
  <si>
    <t>Przedszkole samorządowe w Wolborzu</t>
  </si>
  <si>
    <t>Z/0278/22</t>
  </si>
  <si>
    <t>HRYNIEWICKI</t>
  </si>
  <si>
    <t>Z/0188/21</t>
  </si>
  <si>
    <t>HYTEL</t>
  </si>
  <si>
    <t>Z/0251/22</t>
  </si>
  <si>
    <t>JAROSZYŃSKA</t>
  </si>
  <si>
    <t>Z/0252/22</t>
  </si>
  <si>
    <t>JAROSZYŃSKI</t>
  </si>
  <si>
    <t>Z/0061/22</t>
  </si>
  <si>
    <t>JURKIEWICZ</t>
  </si>
  <si>
    <t>Z/0116/22</t>
  </si>
  <si>
    <t>NSP SMS LUBIN</t>
  </si>
  <si>
    <t>KARWEL</t>
  </si>
  <si>
    <t>Z/0083/22</t>
  </si>
  <si>
    <t>KĘPKO</t>
  </si>
  <si>
    <t>Z/0532/20</t>
  </si>
  <si>
    <t>KLATKA</t>
  </si>
  <si>
    <t>KONEWKA</t>
  </si>
  <si>
    <t>Z/0692/20</t>
  </si>
  <si>
    <t>Anastasiia</t>
  </si>
  <si>
    <t>SP 6 Sanok</t>
  </si>
  <si>
    <t>Z/0126/22</t>
  </si>
  <si>
    <t>Przedszkole Publiczne w Wąwał</t>
  </si>
  <si>
    <t>Z/0062/22</t>
  </si>
  <si>
    <t>KWAPULIŃSKI</t>
  </si>
  <si>
    <t>SP 6 Otwock</t>
  </si>
  <si>
    <t>Z/0206/22</t>
  </si>
  <si>
    <t>LEPIK</t>
  </si>
  <si>
    <t>Artsiom</t>
  </si>
  <si>
    <t>ŁAJEWSKA</t>
  </si>
  <si>
    <t>Z/0260/21</t>
  </si>
  <si>
    <t>Z/0014/22</t>
  </si>
  <si>
    <t>MACHNIJ</t>
  </si>
  <si>
    <t>Rozalia</t>
  </si>
  <si>
    <t>Z/0214/22</t>
  </si>
  <si>
    <t>MAJDZIK</t>
  </si>
  <si>
    <t>Z/0237/22</t>
  </si>
  <si>
    <t>Dagmara</t>
  </si>
  <si>
    <t>MANCEWICZ</t>
  </si>
  <si>
    <t>Z/0086/22</t>
  </si>
  <si>
    <t>MILCZAREK</t>
  </si>
  <si>
    <t>Z/0134/22</t>
  </si>
  <si>
    <t xml:space="preserve">SP3 Giżycko </t>
  </si>
  <si>
    <t>Z/0362/20</t>
  </si>
  <si>
    <t>Z/0318/20</t>
  </si>
  <si>
    <t>MORDAKA</t>
  </si>
  <si>
    <t>NAPORA</t>
  </si>
  <si>
    <t>Z/0222/22</t>
  </si>
  <si>
    <t>Z/0221/22</t>
  </si>
  <si>
    <t>Z/0028/22</t>
  </si>
  <si>
    <t>OCHAŁA</t>
  </si>
  <si>
    <t>ORŁOWSKI</t>
  </si>
  <si>
    <t>Z/0199/22</t>
  </si>
  <si>
    <t>ORZOŁ</t>
  </si>
  <si>
    <t>Z/0193/21</t>
  </si>
  <si>
    <t>OZIMEK</t>
  </si>
  <si>
    <t>Z/0065/22</t>
  </si>
  <si>
    <t>Z/0219/22</t>
  </si>
  <si>
    <t>Z/0052/22</t>
  </si>
  <si>
    <t>Z/0240/21</t>
  </si>
  <si>
    <t>PARCHAN</t>
  </si>
  <si>
    <t>Z/0241/21</t>
  </si>
  <si>
    <t>Z/0244/22</t>
  </si>
  <si>
    <t>PERZYŃSKI</t>
  </si>
  <si>
    <t>Z/0262/21</t>
  </si>
  <si>
    <t>PIKUL</t>
  </si>
  <si>
    <t>Z/0258/22</t>
  </si>
  <si>
    <t>POLAKOWSKA</t>
  </si>
  <si>
    <t>Z/0280/22</t>
  </si>
  <si>
    <t>POROWSKI</t>
  </si>
  <si>
    <t>Z/0220/22</t>
  </si>
  <si>
    <t>PULIKOWSKA</t>
  </si>
  <si>
    <t>Inez</t>
  </si>
  <si>
    <t>Z/0164/22</t>
  </si>
  <si>
    <t>Z/0207/22</t>
  </si>
  <si>
    <t>ROZUMETZ</t>
  </si>
  <si>
    <t>Ivanna</t>
  </si>
  <si>
    <t>Z/0067/22</t>
  </si>
  <si>
    <t>Z/0215/22</t>
  </si>
  <si>
    <t>RUT</t>
  </si>
  <si>
    <t>Z/0263/22</t>
  </si>
  <si>
    <t>RYBKA-ZABAWSKA</t>
  </si>
  <si>
    <t>Z/0088/22</t>
  </si>
  <si>
    <t>Z/0248/22</t>
  </si>
  <si>
    <t>SAMBORSKA</t>
  </si>
  <si>
    <t>Z/0288/22</t>
  </si>
  <si>
    <t>Z/0132/22</t>
  </si>
  <si>
    <t>SOSNOWSKI</t>
  </si>
  <si>
    <t>Z/0200/22</t>
  </si>
  <si>
    <t>SOTS</t>
  </si>
  <si>
    <t>Ivan</t>
  </si>
  <si>
    <t>Z/0283/22</t>
  </si>
  <si>
    <t>STANULEWICZ</t>
  </si>
  <si>
    <t>Z/0256/22</t>
  </si>
  <si>
    <t>STAWIANA</t>
  </si>
  <si>
    <t>Z/0284/22</t>
  </si>
  <si>
    <t>STAWNICKI</t>
  </si>
  <si>
    <t>Z/0209/22</t>
  </si>
  <si>
    <t>STEPANIUK</t>
  </si>
  <si>
    <t>Jaroslaw</t>
  </si>
  <si>
    <t>Z/0266/22</t>
  </si>
  <si>
    <t>STOJEK</t>
  </si>
  <si>
    <t>SP Ścinawa</t>
  </si>
  <si>
    <t>Z/0055/22</t>
  </si>
  <si>
    <t>STRZYŻOWSKA</t>
  </si>
  <si>
    <t>SYCHOWICZ</t>
  </si>
  <si>
    <t>Z/0090/22</t>
  </si>
  <si>
    <t>SZAWIEL</t>
  </si>
  <si>
    <t>Z/0285/22</t>
  </si>
  <si>
    <t>Z/0232/22</t>
  </si>
  <si>
    <t>SZWAJKA</t>
  </si>
  <si>
    <t>Społeczna SP w Lubinie</t>
  </si>
  <si>
    <t>Z/0246/22</t>
  </si>
  <si>
    <t>SZYSZ</t>
  </si>
  <si>
    <t>Z/0267/22</t>
  </si>
  <si>
    <t>ŚMIGIEL</t>
  </si>
  <si>
    <t>SP 2 Grodzisk mazowiecki</t>
  </si>
  <si>
    <t>Z/0003/22</t>
  </si>
  <si>
    <t>TUREK-PARYLAK</t>
  </si>
  <si>
    <t>Z/0265/22</t>
  </si>
  <si>
    <t>TYLKA</t>
  </si>
  <si>
    <t>Z/0219/21</t>
  </si>
  <si>
    <t>URBAN</t>
  </si>
  <si>
    <t>Z/0196/21</t>
  </si>
  <si>
    <t>Evi</t>
  </si>
  <si>
    <t>WARYCH</t>
  </si>
  <si>
    <t>Z/0286/22</t>
  </si>
  <si>
    <t>WASILEWSKA</t>
  </si>
  <si>
    <t>Z/0287/22</t>
  </si>
  <si>
    <t>WĘCŁAWSKI</t>
  </si>
  <si>
    <t>Z/0278/21</t>
  </si>
  <si>
    <t>WILAŃSKI</t>
  </si>
  <si>
    <t>Z/0230/22</t>
  </si>
  <si>
    <t>Z/0462/20</t>
  </si>
  <si>
    <t>WOŁCZYŃSKA</t>
  </si>
  <si>
    <t>Z/0009/22</t>
  </si>
  <si>
    <t>WOŹNICKI</t>
  </si>
  <si>
    <t>Z/0393/20</t>
  </si>
  <si>
    <t>ZACHARYCZ</t>
  </si>
  <si>
    <t>Z/0369/20</t>
  </si>
  <si>
    <t>ZIÓŁKOWSKA</t>
  </si>
  <si>
    <t>Z/0312/22</t>
  </si>
  <si>
    <t>Z/0343/22</t>
  </si>
  <si>
    <t>Z/0331/22</t>
  </si>
  <si>
    <t>Z/0004/23</t>
  </si>
  <si>
    <t>FIRLIT</t>
  </si>
  <si>
    <t>Z/0010/23</t>
  </si>
  <si>
    <t>Z/0011/23</t>
  </si>
  <si>
    <t>GŁUSZONEK</t>
  </si>
  <si>
    <t>Z/0012/23</t>
  </si>
  <si>
    <t>KOBRYŃ</t>
  </si>
  <si>
    <t>Z/0014/23</t>
  </si>
  <si>
    <t>Z/0015/23</t>
  </si>
  <si>
    <t>MAMRYK</t>
  </si>
  <si>
    <t>Z/0016/23</t>
  </si>
  <si>
    <t>MORAWSKA</t>
  </si>
  <si>
    <t>Z/0017/23</t>
  </si>
  <si>
    <t>PRZEKOP</t>
  </si>
  <si>
    <t>Z/0018/23</t>
  </si>
  <si>
    <t>KASPRZYK</t>
  </si>
  <si>
    <t>Z/0047/23</t>
  </si>
  <si>
    <t>Z/0049/23</t>
  </si>
  <si>
    <t>BOROWIK</t>
  </si>
  <si>
    <t>Z/0051/23</t>
  </si>
  <si>
    <t>CHUDZIŃSKA</t>
  </si>
  <si>
    <t>Z/0052/23</t>
  </si>
  <si>
    <t>CHUDZIŃSKI</t>
  </si>
  <si>
    <t>Z/0054/23</t>
  </si>
  <si>
    <t>KOSTSIK</t>
  </si>
  <si>
    <t>Antanina</t>
  </si>
  <si>
    <t>Z/0055/23</t>
  </si>
  <si>
    <t>Anhelyna</t>
  </si>
  <si>
    <t>Z/0056/23</t>
  </si>
  <si>
    <t>KUDRYNSKI</t>
  </si>
  <si>
    <t>Z/0058/23</t>
  </si>
  <si>
    <t>MYŚLIŃSKA</t>
  </si>
  <si>
    <t>Z/0061/23</t>
  </si>
  <si>
    <t>MALEVICH</t>
  </si>
  <si>
    <t>Sofiya</t>
  </si>
  <si>
    <t>Z/0063/23</t>
  </si>
  <si>
    <t>SEREDYŃSKI</t>
  </si>
  <si>
    <t>Czesław</t>
  </si>
  <si>
    <t>Z/0068/23</t>
  </si>
  <si>
    <t>PYŁKO</t>
  </si>
  <si>
    <t>Dmytro</t>
  </si>
  <si>
    <t>Z/0072/23</t>
  </si>
  <si>
    <t>ANEPSKA</t>
  </si>
  <si>
    <t>SP nr 6 w Olsztynie</t>
  </si>
  <si>
    <t>Z/0073/23</t>
  </si>
  <si>
    <t>Z/0076/23</t>
  </si>
  <si>
    <t>Z/0077/23</t>
  </si>
  <si>
    <t>SZAJNA</t>
  </si>
  <si>
    <t>Z/0081/23</t>
  </si>
  <si>
    <t>RZODKIEWICZ</t>
  </si>
  <si>
    <t>Z/0082/23</t>
  </si>
  <si>
    <t>PIŁAT</t>
  </si>
  <si>
    <t>Z/0083/23</t>
  </si>
  <si>
    <t>KASZA</t>
  </si>
  <si>
    <t>Z/0084/23</t>
  </si>
  <si>
    <t>DUSZKIEWICZ</t>
  </si>
  <si>
    <t>Z/0085/23</t>
  </si>
  <si>
    <t>DUDKOWSKA</t>
  </si>
  <si>
    <t>Z/0086/23</t>
  </si>
  <si>
    <t>Z/0089/23</t>
  </si>
  <si>
    <t>WIKTOROWICZ</t>
  </si>
  <si>
    <t>Z/0092/23</t>
  </si>
  <si>
    <t>KUSIDEŁ</t>
  </si>
  <si>
    <t>KOZŁOWSKA</t>
  </si>
  <si>
    <t>Z/0102/23</t>
  </si>
  <si>
    <t>Z/0107/23</t>
  </si>
  <si>
    <t>BOCZKOWSKA</t>
  </si>
  <si>
    <t>Sp Tomek Tomaszów maz</t>
  </si>
  <si>
    <t>Z/0110/23</t>
  </si>
  <si>
    <t>GAWIN</t>
  </si>
  <si>
    <t>SP 1 Sulejów</t>
  </si>
  <si>
    <t>MAGDZIARZ</t>
  </si>
  <si>
    <t>Z/0127/23</t>
  </si>
  <si>
    <t>BĄKOWSKA</t>
  </si>
  <si>
    <t>Z/0129/23</t>
  </si>
  <si>
    <t>IWANICKA</t>
  </si>
  <si>
    <t>Z/0131/23</t>
  </si>
  <si>
    <t>KIEŁB</t>
  </si>
  <si>
    <t>Z/0132/23</t>
  </si>
  <si>
    <t>MINIAS</t>
  </si>
  <si>
    <t>Z/0133/23</t>
  </si>
  <si>
    <t>NEY</t>
  </si>
  <si>
    <t>Z/0134/23</t>
  </si>
  <si>
    <t>NIEWOLA</t>
  </si>
  <si>
    <t>Z/0137/23</t>
  </si>
  <si>
    <t>WĘGRZYNOWSKA</t>
  </si>
  <si>
    <t xml:space="preserve">SP Kamień </t>
  </si>
  <si>
    <t>Z/0138/23</t>
  </si>
  <si>
    <t>BURIAN</t>
  </si>
  <si>
    <t>Z/0144/23</t>
  </si>
  <si>
    <t>WIATRZYK</t>
  </si>
  <si>
    <t>Z/0146/23</t>
  </si>
  <si>
    <t>LUCHSHEVA</t>
  </si>
  <si>
    <t>Maiia</t>
  </si>
  <si>
    <t xml:space="preserve">SP 8 Elbląg </t>
  </si>
  <si>
    <t>Z/0147/23</t>
  </si>
  <si>
    <t>SP 16 Elbląg</t>
  </si>
  <si>
    <t>Z/0148/23</t>
  </si>
  <si>
    <t>MILER</t>
  </si>
  <si>
    <t>Z/0149/23</t>
  </si>
  <si>
    <t>SP 2</t>
  </si>
  <si>
    <t>Z/0150/23</t>
  </si>
  <si>
    <t>WARMBIER</t>
  </si>
  <si>
    <t>SP  7</t>
  </si>
  <si>
    <t>Z/0151/23</t>
  </si>
  <si>
    <t>Z/0152/23</t>
  </si>
  <si>
    <t>Jura</t>
  </si>
  <si>
    <t>Z/0155/23</t>
  </si>
  <si>
    <t>FIŁKA</t>
  </si>
  <si>
    <t>Z/0157/23</t>
  </si>
  <si>
    <t>Z/0158/23</t>
  </si>
  <si>
    <t>SEKUŁA</t>
  </si>
  <si>
    <t>ZIELIŃSKA</t>
  </si>
  <si>
    <t>Z/0164/23</t>
  </si>
  <si>
    <t>NAZARKIEWICZ</t>
  </si>
  <si>
    <t>Z/0166/23</t>
  </si>
  <si>
    <t>Z/0174/23</t>
  </si>
  <si>
    <t>Z/0177/23</t>
  </si>
  <si>
    <t>GIERASIMCZUK</t>
  </si>
  <si>
    <t>Z/0178/23</t>
  </si>
  <si>
    <t>JAKUBOWSKI</t>
  </si>
  <si>
    <t>Z/0179/23</t>
  </si>
  <si>
    <t>KOMOCKI</t>
  </si>
  <si>
    <t>Z/0181/23</t>
  </si>
  <si>
    <t>KURYŁO</t>
  </si>
  <si>
    <t>Z/0183/23</t>
  </si>
  <si>
    <t>POROWSKA</t>
  </si>
  <si>
    <t>Z/0184/23</t>
  </si>
  <si>
    <t>STEFANOWICZ</t>
  </si>
  <si>
    <t>Z/0185/23</t>
  </si>
  <si>
    <t>Z/0186/23</t>
  </si>
  <si>
    <t>TRESZCZOTKO</t>
  </si>
  <si>
    <t>Z/0187/23</t>
  </si>
  <si>
    <t>Z/0188/23</t>
  </si>
  <si>
    <t>ZABROCKA</t>
  </si>
  <si>
    <t>Z/0189/23</t>
  </si>
  <si>
    <t>VOLKAVA</t>
  </si>
  <si>
    <t>Sofya</t>
  </si>
  <si>
    <t>Z/0190/23</t>
  </si>
  <si>
    <t>SZYMBORSKA</t>
  </si>
  <si>
    <t>Z/0191/23</t>
  </si>
  <si>
    <t>SZATKO</t>
  </si>
  <si>
    <t>Z/0192/23</t>
  </si>
  <si>
    <t>Z/0193/23</t>
  </si>
  <si>
    <t>RAKOWICZ</t>
  </si>
  <si>
    <t>Z/0194/23</t>
  </si>
  <si>
    <t>PROTASIEWICZ</t>
  </si>
  <si>
    <t>Róża</t>
  </si>
  <si>
    <t>Z/0195/23</t>
  </si>
  <si>
    <t>PROKOPIUK</t>
  </si>
  <si>
    <t>Z/0196/23</t>
  </si>
  <si>
    <t>OŚWIECIŃSKI</t>
  </si>
  <si>
    <t>Z/0197/23</t>
  </si>
  <si>
    <t>MUCHA</t>
  </si>
  <si>
    <t>Z/0200/23</t>
  </si>
  <si>
    <t>KOZAK</t>
  </si>
  <si>
    <t>Ksawier</t>
  </si>
  <si>
    <t>Z/0201/23</t>
  </si>
  <si>
    <t>Z/0202/23</t>
  </si>
  <si>
    <t>KORSAK</t>
  </si>
  <si>
    <t>Z/0203/23</t>
  </si>
  <si>
    <t>KIEŁCZEWSKA</t>
  </si>
  <si>
    <t>Z/0204/23</t>
  </si>
  <si>
    <t>KASJANOWICZ</t>
  </si>
  <si>
    <t>Z/0205/23</t>
  </si>
  <si>
    <t>Z/0206/23</t>
  </si>
  <si>
    <t>Z/0207/23</t>
  </si>
  <si>
    <t>BIELECKA</t>
  </si>
  <si>
    <t>Z/0208/23</t>
  </si>
  <si>
    <t>ANDRZEJEWSKA</t>
  </si>
  <si>
    <t>Z/0210/23</t>
  </si>
  <si>
    <t>SP SMS Zakopane</t>
  </si>
  <si>
    <t>Z/0211/23</t>
  </si>
  <si>
    <t>GIERAS</t>
  </si>
  <si>
    <t>Z/0212/23</t>
  </si>
  <si>
    <t>Z/0213/23</t>
  </si>
  <si>
    <t>WOLSKA</t>
  </si>
  <si>
    <t>SP 7 LUDWIKÓW</t>
  </si>
  <si>
    <t>Z/0217/23</t>
  </si>
  <si>
    <t>GONTARZ</t>
  </si>
  <si>
    <t>Z/0219/23</t>
  </si>
  <si>
    <t>SP 4 Grodzisk Mazowiecki</t>
  </si>
  <si>
    <t>Z/0221/23</t>
  </si>
  <si>
    <t>SZYMCZAK</t>
  </si>
  <si>
    <t>Z/0222/23</t>
  </si>
  <si>
    <t>SŁABOSZ</t>
  </si>
  <si>
    <t>Z/0228/23</t>
  </si>
  <si>
    <t>DASZKOWSKA</t>
  </si>
  <si>
    <t>Z/0230/23</t>
  </si>
  <si>
    <t>RAFALSKA</t>
  </si>
  <si>
    <t>Z/0231/23</t>
  </si>
  <si>
    <t>Z/0235/23</t>
  </si>
  <si>
    <t>SP 12 w Otwocku</t>
  </si>
  <si>
    <t>Z/0236/23</t>
  </si>
  <si>
    <t>TUREK</t>
  </si>
  <si>
    <t>Z/0237/23</t>
  </si>
  <si>
    <t>MZS SMS Duszniki-Zdrój</t>
  </si>
  <si>
    <t>SP 1 Tomaszów Mazowicki</t>
  </si>
  <si>
    <t>SP 2 Konstancin Jeziorna</t>
  </si>
  <si>
    <t>SP 1 LUBIN</t>
  </si>
  <si>
    <t>DOWGIERT</t>
  </si>
  <si>
    <t>GARBALA</t>
  </si>
  <si>
    <t>Z/0293/22</t>
  </si>
  <si>
    <t>Melania</t>
  </si>
  <si>
    <t>Z/0295/22</t>
  </si>
  <si>
    <t>KIEDYSZ</t>
  </si>
  <si>
    <t>KRAYNEVA</t>
  </si>
  <si>
    <t>Tamara</t>
  </si>
  <si>
    <t>LEONOWICZ</t>
  </si>
  <si>
    <t>Z/0303/22</t>
  </si>
  <si>
    <t>NAZARKO</t>
  </si>
  <si>
    <t>NIEWIŃSKA</t>
  </si>
  <si>
    <t>PIEŚLUK</t>
  </si>
  <si>
    <t>Z/0306/22</t>
  </si>
  <si>
    <t>PROKURAT</t>
  </si>
  <si>
    <t>Z/0307/22</t>
  </si>
  <si>
    <t>RADASZKIEWICZ</t>
  </si>
  <si>
    <t>Z/0308/22</t>
  </si>
  <si>
    <t>ROSZKOWSKA</t>
  </si>
  <si>
    <t>SABAT</t>
  </si>
  <si>
    <t>ZIEMNICKA</t>
  </si>
  <si>
    <t>Z/0315/22</t>
  </si>
  <si>
    <t>ZAGULSKI</t>
  </si>
  <si>
    <t>Szkoła Podstawowa w Ojrzanowie</t>
  </si>
  <si>
    <t>Z/0316/22</t>
  </si>
  <si>
    <t>Veronika</t>
  </si>
  <si>
    <t>SP Wolbórz</t>
  </si>
  <si>
    <t>Z/0330/22</t>
  </si>
  <si>
    <t>OPAR</t>
  </si>
  <si>
    <t>Z/0339/22</t>
  </si>
  <si>
    <t>GOLEWSKI</t>
  </si>
  <si>
    <t>LASOCKI</t>
  </si>
  <si>
    <t>Z/0344/22</t>
  </si>
  <si>
    <t>LASOCKA</t>
  </si>
  <si>
    <t>Z/0349/22</t>
  </si>
  <si>
    <t>SKŁADOWSKA</t>
  </si>
  <si>
    <t>Z/0354/22</t>
  </si>
  <si>
    <t>ŁAPETA</t>
  </si>
  <si>
    <t>SP 3 Tomaszów Maz</t>
  </si>
  <si>
    <t>MENDALKA</t>
  </si>
  <si>
    <t>FUŁAWKA</t>
  </si>
  <si>
    <t>SP Wilkasy</t>
  </si>
  <si>
    <t>Z/0192/21</t>
  </si>
  <si>
    <t>LISIECKA</t>
  </si>
  <si>
    <t>HORODEŃSKI</t>
  </si>
  <si>
    <t>MOKROGULSKA</t>
  </si>
  <si>
    <t>Z/0773/20</t>
  </si>
  <si>
    <t>KORZENIEWSKA</t>
  </si>
  <si>
    <t>Z/0774/20</t>
  </si>
  <si>
    <t>Z/0241/23</t>
  </si>
  <si>
    <t>MACIASZCZYK</t>
  </si>
  <si>
    <t>Z/0243/23</t>
  </si>
  <si>
    <t>WIECZOREK</t>
  </si>
  <si>
    <t>Z/0245/23</t>
  </si>
  <si>
    <t>POPŁAWSKA</t>
  </si>
  <si>
    <t>Z/0256/23</t>
  </si>
  <si>
    <t>GUTOWSKA</t>
  </si>
  <si>
    <t>Z/0257/23</t>
  </si>
  <si>
    <t>CHRZAN</t>
  </si>
  <si>
    <t>Z/0258/23</t>
  </si>
  <si>
    <t>WÓJCICKA</t>
  </si>
  <si>
    <t>ZIELIŃSKI</t>
  </si>
  <si>
    <t>Z/0264/23</t>
  </si>
  <si>
    <t>Oscar</t>
  </si>
  <si>
    <t>Z/0265/23</t>
  </si>
  <si>
    <t>Z/0266/23</t>
  </si>
  <si>
    <t>SZKUDLARSKA</t>
  </si>
  <si>
    <t>Z/0267/23</t>
  </si>
  <si>
    <t>BURDA</t>
  </si>
  <si>
    <t>Anhelina</t>
  </si>
  <si>
    <t>Z/0280/23</t>
  </si>
  <si>
    <t>Z/0278/23</t>
  </si>
  <si>
    <t>Archidiecezjlna Katolicka Szkoła Podstawowa Tomaszów Maz</t>
  </si>
  <si>
    <t>SP 6 Grodzisk mazowiecki</t>
  </si>
  <si>
    <t>Z/0269/23</t>
  </si>
  <si>
    <t>PODSADNYI</t>
  </si>
  <si>
    <t>Lev</t>
  </si>
  <si>
    <t>Z/0275/23</t>
  </si>
  <si>
    <t>NOSHCHENKO</t>
  </si>
  <si>
    <t>Vladyslaw</t>
  </si>
  <si>
    <t>CHMIEL</t>
  </si>
  <si>
    <t>Z/0279/23</t>
  </si>
  <si>
    <t>IZDEBSKI</t>
  </si>
  <si>
    <t>Z/0287/23</t>
  </si>
  <si>
    <t>VOLYK</t>
  </si>
  <si>
    <t>Vladyslava</t>
  </si>
  <si>
    <t>SP 23 Elbląg</t>
  </si>
  <si>
    <t>Z/0289/23</t>
  </si>
  <si>
    <t>MROWIŃSKI</t>
  </si>
  <si>
    <t>Z/0291/23</t>
  </si>
  <si>
    <t>BERNACKI</t>
  </si>
  <si>
    <t>Z/0292/23</t>
  </si>
  <si>
    <t>PAŃSZCZYK</t>
  </si>
  <si>
    <t>Z/0293/23</t>
  </si>
  <si>
    <t>MENDEL</t>
  </si>
  <si>
    <t>Z/0296/23</t>
  </si>
  <si>
    <t>Z/0001/24</t>
  </si>
  <si>
    <t>ROMPA</t>
  </si>
  <si>
    <t>Z/0003/24</t>
  </si>
  <si>
    <t>JACEWICZ</t>
  </si>
  <si>
    <t>Z/0004/24</t>
  </si>
  <si>
    <t>BASIŃSKI</t>
  </si>
  <si>
    <t>Z/0005/24</t>
  </si>
  <si>
    <t>KRUKOUSKAYA</t>
  </si>
  <si>
    <t>Z/0006/24</t>
  </si>
  <si>
    <t>Z/0007/24</t>
  </si>
  <si>
    <t>LASKOWSKI-STANIK</t>
  </si>
  <si>
    <t>AP</t>
  </si>
  <si>
    <t>Z/0008/24</t>
  </si>
  <si>
    <t>BARASZKIEWICZ</t>
  </si>
  <si>
    <t>Z/0009/24</t>
  </si>
  <si>
    <t>MAGIERA</t>
  </si>
  <si>
    <t>Z/0010/24</t>
  </si>
  <si>
    <t>MAKOWSKI</t>
  </si>
  <si>
    <t>Z/0011/24</t>
  </si>
  <si>
    <t>MICOTA</t>
  </si>
  <si>
    <t>Z/0013/24</t>
  </si>
  <si>
    <t>BAUR</t>
  </si>
  <si>
    <t>Z/0014/24</t>
  </si>
  <si>
    <t>Z/0015/24</t>
  </si>
  <si>
    <t>Z/0016/24</t>
  </si>
  <si>
    <t>DŻOŃ</t>
  </si>
  <si>
    <t>Z/0017/24</t>
  </si>
  <si>
    <t>KĘDZIOR</t>
  </si>
  <si>
    <t>Z/0018/24</t>
  </si>
  <si>
    <t>Z/0057/24</t>
  </si>
  <si>
    <t>PAWLAK</t>
  </si>
  <si>
    <t>SP nr 9 Lubin</t>
  </si>
  <si>
    <t>Z/0058/24</t>
  </si>
  <si>
    <t>Sara</t>
  </si>
  <si>
    <t>SP nr 8 Lubin</t>
  </si>
  <si>
    <t>Z/0064/24</t>
  </si>
  <si>
    <t>LEONCHUK</t>
  </si>
  <si>
    <t>Olekssii</t>
  </si>
  <si>
    <t>Z/0066/24</t>
  </si>
  <si>
    <t>MATSENKO</t>
  </si>
  <si>
    <t>Polina</t>
  </si>
  <si>
    <t>Z/0067/24</t>
  </si>
  <si>
    <t>HUTOR</t>
  </si>
  <si>
    <t>Kyryl</t>
  </si>
  <si>
    <t>Z/0068/24</t>
  </si>
  <si>
    <t>Z/0069/24</t>
  </si>
  <si>
    <t>BELL</t>
  </si>
  <si>
    <t>Z/0070/24</t>
  </si>
  <si>
    <t>Z/0071/24</t>
  </si>
  <si>
    <t>LEŚNY</t>
  </si>
  <si>
    <t>Z/0072/24</t>
  </si>
  <si>
    <t>Klub Sportowy AZS Zakopane</t>
  </si>
  <si>
    <t>WORWA</t>
  </si>
  <si>
    <t>Z/0074/24</t>
  </si>
  <si>
    <t>Z/0075/24</t>
  </si>
  <si>
    <t>STOCH</t>
  </si>
  <si>
    <t>Z/0076/24</t>
  </si>
  <si>
    <t>MARUSARZ</t>
  </si>
  <si>
    <t>Z/0078/24</t>
  </si>
  <si>
    <t>Arina</t>
  </si>
  <si>
    <t>Z/0079/24</t>
  </si>
  <si>
    <t>CICHOŃ</t>
  </si>
  <si>
    <t>SPOŁECZNY ZESPÓŁ SZKOLNO-PRZEDSZKOLNY KUDOWA-ZDRÓJ-SŁONE</t>
  </si>
  <si>
    <t>Z/0080/24</t>
  </si>
  <si>
    <t>CYBULSKA</t>
  </si>
  <si>
    <t>Z/0081/24</t>
  </si>
  <si>
    <t>DROZDEK</t>
  </si>
  <si>
    <t>Z/0083/24</t>
  </si>
  <si>
    <t>Z/0084/24</t>
  </si>
  <si>
    <t>Z/0085/24</t>
  </si>
  <si>
    <t>SPŁAWIEC</t>
  </si>
  <si>
    <t>Z/0086/24</t>
  </si>
  <si>
    <t>Z/0087/24</t>
  </si>
  <si>
    <t>GAJAK</t>
  </si>
  <si>
    <t>Z/0092/24</t>
  </si>
  <si>
    <t>Borys</t>
  </si>
  <si>
    <t>Z/0101/24</t>
  </si>
  <si>
    <t xml:space="preserve">SP 1 Tomaszów Mazowiecki </t>
  </si>
  <si>
    <t>Z/0102/24</t>
  </si>
  <si>
    <t>Z/0103/24</t>
  </si>
  <si>
    <t>SYCH</t>
  </si>
  <si>
    <t>Z/0105/24</t>
  </si>
  <si>
    <t>SP3</t>
  </si>
  <si>
    <t>Z/0107/24</t>
  </si>
  <si>
    <t>Szczepan</t>
  </si>
  <si>
    <t>SP ZAWADA</t>
  </si>
  <si>
    <t>Z/0108/24</t>
  </si>
  <si>
    <t>SP Tomy Tomaszów Maz</t>
  </si>
  <si>
    <t>Z/0110/24</t>
  </si>
  <si>
    <t>Z/0112/24</t>
  </si>
  <si>
    <t>Z/0113/24</t>
  </si>
  <si>
    <t>Z/0114/24</t>
  </si>
  <si>
    <t>DYSZYŃSKA</t>
  </si>
  <si>
    <t>Z/0115/24</t>
  </si>
  <si>
    <t>Z/0116/24</t>
  </si>
  <si>
    <t>KOTYNIA</t>
  </si>
  <si>
    <t>sp 6 tomaszów mazowiecki</t>
  </si>
  <si>
    <t>Z/0118/24</t>
  </si>
  <si>
    <t>Z/0119/24</t>
  </si>
  <si>
    <t>BIEG</t>
  </si>
  <si>
    <t>SSP3</t>
  </si>
  <si>
    <t>Z/0120/24</t>
  </si>
  <si>
    <t>CICHOWSKA</t>
  </si>
  <si>
    <t>Z/0121/24</t>
  </si>
  <si>
    <t>LEŚNIEWSKA</t>
  </si>
  <si>
    <t>SP12</t>
  </si>
  <si>
    <t>Z/0122/24</t>
  </si>
  <si>
    <t>PACHOLSKA</t>
  </si>
  <si>
    <t>Z/0123/24</t>
  </si>
  <si>
    <t>MARCHLEWSKA</t>
  </si>
  <si>
    <t>SP 23</t>
  </si>
  <si>
    <t>Z/0125/24</t>
  </si>
  <si>
    <t>PIENIAK</t>
  </si>
  <si>
    <t>Z/0126/24</t>
  </si>
  <si>
    <t>Z/0127/24</t>
  </si>
  <si>
    <t>JAROS</t>
  </si>
  <si>
    <t>SP Tomek w Tomaszowie Maz</t>
  </si>
  <si>
    <t>Z/0128/24</t>
  </si>
  <si>
    <t>BAZLER</t>
  </si>
  <si>
    <t xml:space="preserve">SP w Komorowie </t>
  </si>
  <si>
    <t>Z/0129/24</t>
  </si>
  <si>
    <t xml:space="preserve">SP 9 w Tomaszowie Maz </t>
  </si>
  <si>
    <t>Z/0130/24</t>
  </si>
  <si>
    <t>KARKOCHA</t>
  </si>
  <si>
    <t>SP 3 w Tomaszowie Maz</t>
  </si>
  <si>
    <t>Sp 10 Tomaszów Maz</t>
  </si>
  <si>
    <t>Z/0132/24</t>
  </si>
  <si>
    <t xml:space="preserve">Archidiecezjalna Katolicka Szkoła Podstawowa w TM </t>
  </si>
  <si>
    <t>Z/0133/24</t>
  </si>
  <si>
    <t>KUKIELAK</t>
  </si>
  <si>
    <t>ZSP w Lubochni</t>
  </si>
  <si>
    <t>Z/0134/24</t>
  </si>
  <si>
    <t xml:space="preserve">SP 11 w Tomaszowie Maz </t>
  </si>
  <si>
    <t>Z/0135/24</t>
  </si>
  <si>
    <t>Z/0136/24</t>
  </si>
  <si>
    <t>Przedszkole Tomaszek Tomaszów Mazowiecki</t>
  </si>
  <si>
    <t>Z/0137/24</t>
  </si>
  <si>
    <t>WOJTKIEWICZ</t>
  </si>
  <si>
    <t>Z/0138/24</t>
  </si>
  <si>
    <t>Yemelianov</t>
  </si>
  <si>
    <t>Z/0141/24</t>
  </si>
  <si>
    <t>GRALA</t>
  </si>
  <si>
    <t>Z/0142/24</t>
  </si>
  <si>
    <t>RAMOTOWSKI</t>
  </si>
  <si>
    <t>Z/0143/24</t>
  </si>
  <si>
    <t>Z/0144/24</t>
  </si>
  <si>
    <t>JURGIEL</t>
  </si>
  <si>
    <t>Z/0145/24</t>
  </si>
  <si>
    <t>GRAŁEK</t>
  </si>
  <si>
    <t>Z/0146/24</t>
  </si>
  <si>
    <t>KŁUDKOWSKA</t>
  </si>
  <si>
    <t>Z/0149/24</t>
  </si>
  <si>
    <t>WASILUK</t>
  </si>
  <si>
    <t>Z/0150/24</t>
  </si>
  <si>
    <t>TOŁWIŃSKI</t>
  </si>
  <si>
    <t>Z/0151/24</t>
  </si>
  <si>
    <t>Z/0152/24</t>
  </si>
  <si>
    <t>Z/0153/24</t>
  </si>
  <si>
    <t>PARZYCH</t>
  </si>
  <si>
    <t>Z/0154/24</t>
  </si>
  <si>
    <t>OLECHNO</t>
  </si>
  <si>
    <t>Stefan</t>
  </si>
  <si>
    <t>Z/0155/24</t>
  </si>
  <si>
    <t>OKÓROWSKA</t>
  </si>
  <si>
    <t>Z/0156/24</t>
  </si>
  <si>
    <t>MRÓWCZYŃSKI</t>
  </si>
  <si>
    <t>Z/0157/24</t>
  </si>
  <si>
    <t>Z/0158/24</t>
  </si>
  <si>
    <t>DRĄGOWSKA</t>
  </si>
  <si>
    <t>Z/0159/24</t>
  </si>
  <si>
    <t>Z/0160/24</t>
  </si>
  <si>
    <t>Szkoła w Chmurze</t>
  </si>
  <si>
    <t>Z/0161/24</t>
  </si>
  <si>
    <t>Z/0162/24</t>
  </si>
  <si>
    <t>HERDA</t>
  </si>
  <si>
    <t>SP nr 10 Lubin</t>
  </si>
  <si>
    <t>Z/0163/24</t>
  </si>
  <si>
    <t>JANKOWSKA</t>
  </si>
  <si>
    <t>SP nr 3 Polkowice</t>
  </si>
  <si>
    <t>Z/0164/24</t>
  </si>
  <si>
    <t>ABRAMOWICZ</t>
  </si>
  <si>
    <t>Z/0165/24</t>
  </si>
  <si>
    <t>GOŁUBOWICZ</t>
  </si>
  <si>
    <t>Z/0166/24</t>
  </si>
  <si>
    <t>Z/0167/24</t>
  </si>
  <si>
    <t>GRABOWSKI</t>
  </si>
  <si>
    <t>Z/0168/24</t>
  </si>
  <si>
    <t>KROPIEWNICKA</t>
  </si>
  <si>
    <t>Z/0169/24</t>
  </si>
  <si>
    <t>MALINOWSKI</t>
  </si>
  <si>
    <t>Z/0170/24</t>
  </si>
  <si>
    <t>MASAJŁO</t>
  </si>
  <si>
    <t>Z/0171/24</t>
  </si>
  <si>
    <t>OMIELJANCZYK</t>
  </si>
  <si>
    <t>Z/0172/24</t>
  </si>
  <si>
    <t>SAK</t>
  </si>
  <si>
    <t>Z/0173/24</t>
  </si>
  <si>
    <t>Robert</t>
  </si>
  <si>
    <t>Z/0174/24</t>
  </si>
  <si>
    <t>Z/0175/24</t>
  </si>
  <si>
    <t>SZKLARUK</t>
  </si>
  <si>
    <t>Z/0176/24</t>
  </si>
  <si>
    <t>Z/0177/24</t>
  </si>
  <si>
    <t>Z/0178/24</t>
  </si>
  <si>
    <t>WOJTULEWICZ</t>
  </si>
  <si>
    <t>Z/0179/24</t>
  </si>
  <si>
    <t>ZAJKOWSKA</t>
  </si>
  <si>
    <t>Z/0180/24</t>
  </si>
  <si>
    <t>ZINKIEWICZ</t>
  </si>
  <si>
    <t>Jeremiasz</t>
  </si>
  <si>
    <t>LYSHKO</t>
  </si>
  <si>
    <t>Z/0182/24</t>
  </si>
  <si>
    <t>MEREDOVA</t>
  </si>
  <si>
    <t>Sofia</t>
  </si>
  <si>
    <t>Z/0183/24</t>
  </si>
  <si>
    <t>UKS SZÓSTKA BIAŁYSTOK</t>
  </si>
  <si>
    <t>Z/0184/24</t>
  </si>
  <si>
    <t>BANASIUK</t>
  </si>
  <si>
    <t>Z/0185/24</t>
  </si>
  <si>
    <t>Z/0186/24</t>
  </si>
  <si>
    <t>Z/0187/24</t>
  </si>
  <si>
    <t>Z/0188/24</t>
  </si>
  <si>
    <t>Marianna</t>
  </si>
  <si>
    <t>Z/0189/24</t>
  </si>
  <si>
    <t>KOLANEK</t>
  </si>
  <si>
    <t>Z/0190/24</t>
  </si>
  <si>
    <t>KUCOFAN</t>
  </si>
  <si>
    <t>Z/0192/24</t>
  </si>
  <si>
    <t>LEWCZUK</t>
  </si>
  <si>
    <t>Z/0193/24</t>
  </si>
  <si>
    <t>MAZURCZYK</t>
  </si>
  <si>
    <t>Z/0194/24</t>
  </si>
  <si>
    <t>NAREL</t>
  </si>
  <si>
    <t>Z/0195/24</t>
  </si>
  <si>
    <t>Z/0196/24</t>
  </si>
  <si>
    <t>Z/0197/24</t>
  </si>
  <si>
    <t>SAMOCIK</t>
  </si>
  <si>
    <t>Z/0198/24</t>
  </si>
  <si>
    <t>STACHURSKA</t>
  </si>
  <si>
    <t>Z/0199/24</t>
  </si>
  <si>
    <t>WYSOCKA</t>
  </si>
  <si>
    <t>Z/0200/24</t>
  </si>
  <si>
    <t>BARYSENKA</t>
  </si>
  <si>
    <t>Raman</t>
  </si>
  <si>
    <t>Z/0201/24</t>
  </si>
  <si>
    <t>KUZENKOV</t>
  </si>
  <si>
    <t>Yaroslav</t>
  </si>
  <si>
    <t>Z/0202/24</t>
  </si>
  <si>
    <t>LAHOSHENKO</t>
  </si>
  <si>
    <t>Mylana</t>
  </si>
  <si>
    <t>Z/0203/24</t>
  </si>
  <si>
    <t>SHNITKO</t>
  </si>
  <si>
    <t>Z/0211/24</t>
  </si>
  <si>
    <t>GAWRYSZEK</t>
  </si>
  <si>
    <t>Z/0214/24</t>
  </si>
  <si>
    <t>ROGUZ</t>
  </si>
  <si>
    <t>Leon</t>
  </si>
  <si>
    <t>Z/0215/24</t>
  </si>
  <si>
    <t>POPŁAWSKI</t>
  </si>
  <si>
    <t>Ernest</t>
  </si>
  <si>
    <t>Z/0216/24</t>
  </si>
  <si>
    <t>PAKUŁA</t>
  </si>
  <si>
    <t>Z/0217/24</t>
  </si>
  <si>
    <t>ORZEŁOWSKI</t>
  </si>
  <si>
    <t>Z/0218/24</t>
  </si>
  <si>
    <t>MARKO</t>
  </si>
  <si>
    <t>Z/0219/24</t>
  </si>
  <si>
    <t>KRUPSKI</t>
  </si>
  <si>
    <t>Z/0220/24</t>
  </si>
  <si>
    <t>KAŁASKA</t>
  </si>
  <si>
    <t>Z/0221/24</t>
  </si>
  <si>
    <t>HOROSZKO</t>
  </si>
  <si>
    <t>Z/0222/24</t>
  </si>
  <si>
    <t>GRYGO</t>
  </si>
  <si>
    <t>Z/0223/24</t>
  </si>
  <si>
    <t>GRABEK-ROSZKOWSKA</t>
  </si>
  <si>
    <t>Z/0224/24</t>
  </si>
  <si>
    <t>Z/0225/24</t>
  </si>
  <si>
    <t>BILYK</t>
  </si>
  <si>
    <t>SP23</t>
  </si>
  <si>
    <t>Z/0226/24</t>
  </si>
  <si>
    <t>GRZYBOWSKI</t>
  </si>
  <si>
    <t>SP19</t>
  </si>
  <si>
    <t>DANOWSKA</t>
  </si>
  <si>
    <t>Z/0231/24</t>
  </si>
  <si>
    <t>Z/0233/24</t>
  </si>
  <si>
    <t>MACHALICA</t>
  </si>
  <si>
    <t>Z/0234/24</t>
  </si>
  <si>
    <t>Z/0235/24</t>
  </si>
  <si>
    <t>SZCZUBIAŁA</t>
  </si>
  <si>
    <t>Z/0236/24</t>
  </si>
  <si>
    <t>WIELGOSZ</t>
  </si>
  <si>
    <t>SP 7 Lubin</t>
  </si>
  <si>
    <t>Z/0237/24</t>
  </si>
  <si>
    <t>NAMIĘTA</t>
  </si>
  <si>
    <t>Salezjańskia SP Lubin</t>
  </si>
  <si>
    <t>Z/0238/24</t>
  </si>
  <si>
    <t>Z/0239/24</t>
  </si>
  <si>
    <t>LIASHKEVICH</t>
  </si>
  <si>
    <t>Mikita</t>
  </si>
  <si>
    <t>Z/0240/24</t>
  </si>
  <si>
    <t>KMIEĆ</t>
  </si>
  <si>
    <t>Z/0243/24</t>
  </si>
  <si>
    <t>MIRKOWSKA</t>
  </si>
  <si>
    <t>SP nr 12 lubin</t>
  </si>
  <si>
    <t>Z/0244/24</t>
  </si>
  <si>
    <t>BEDNARZ</t>
  </si>
  <si>
    <t>Społeczna Szkoła Podstawowa</t>
  </si>
  <si>
    <t>Z/0245/24</t>
  </si>
  <si>
    <t>Z/0246/24</t>
  </si>
  <si>
    <t>ŚLIWA</t>
  </si>
  <si>
    <t>Z/0247/24</t>
  </si>
  <si>
    <t>SP nr 14 Lubin</t>
  </si>
  <si>
    <t>Z/0248/24</t>
  </si>
  <si>
    <t>Z/0249/24</t>
  </si>
  <si>
    <t>ROGAL</t>
  </si>
  <si>
    <t xml:space="preserve">SP </t>
  </si>
  <si>
    <t>Z/0250/24</t>
  </si>
  <si>
    <t>POMYKAŁA</t>
  </si>
  <si>
    <t>Z/0251/24</t>
  </si>
  <si>
    <t>MAŚNIAK</t>
  </si>
  <si>
    <t>ZSP w Zagórzu</t>
  </si>
  <si>
    <t>Z/0252/24</t>
  </si>
  <si>
    <t>MICHALIK</t>
  </si>
  <si>
    <t>SP Nowosielce</t>
  </si>
  <si>
    <t>Z/0254/24</t>
  </si>
  <si>
    <t>SP nr. 1 Sanok</t>
  </si>
  <si>
    <t>Z/0255/24</t>
  </si>
  <si>
    <t>Z/0256/24</t>
  </si>
  <si>
    <t>KUSHNEROV</t>
  </si>
  <si>
    <t>Myron</t>
  </si>
  <si>
    <t>Nova Study Piaseczno</t>
  </si>
  <si>
    <t>Z/0257/24</t>
  </si>
  <si>
    <t>SMYKIEWICZ</t>
  </si>
  <si>
    <t>SP371</t>
  </si>
  <si>
    <t>Z/0258/24</t>
  </si>
  <si>
    <t>SZCZYBELSKA</t>
  </si>
  <si>
    <t>Z/0260/24</t>
  </si>
  <si>
    <t>Sp 11 Tomaszów Mazowiecki</t>
  </si>
  <si>
    <t>Z/0261/24</t>
  </si>
  <si>
    <t>SP2 Grodzisk</t>
  </si>
  <si>
    <t>Z/0262/24</t>
  </si>
  <si>
    <t>LEBDOWICZ</t>
  </si>
  <si>
    <t>SP 1 w Tomaszowie Maz</t>
  </si>
  <si>
    <t>GROENKE</t>
  </si>
  <si>
    <t>SP261 Warszawa</t>
  </si>
  <si>
    <t>SP 7Lubin</t>
  </si>
  <si>
    <t>GRYNCEWICZ</t>
  </si>
  <si>
    <t>Z/0300/23</t>
  </si>
  <si>
    <t>KUCUCHO</t>
  </si>
  <si>
    <t>Z/0259/22</t>
  </si>
  <si>
    <t>SP 10 TOMASZÓW MAZOWIECKI</t>
  </si>
  <si>
    <t>KOŁODZIEJUK</t>
  </si>
  <si>
    <t>Arkadiusz</t>
  </si>
  <si>
    <t>Sp Wolbórz</t>
  </si>
  <si>
    <t>Z/0065/18</t>
  </si>
  <si>
    <t>MKS Błyskawica Toruń</t>
  </si>
  <si>
    <t>Edycja VI</t>
  </si>
  <si>
    <t>Sztafety VI</t>
  </si>
  <si>
    <t xml:space="preserve"> Edycja VI</t>
  </si>
  <si>
    <t>SUMA</t>
  </si>
  <si>
    <t xml:space="preserve"> Sztafety VI</t>
  </si>
  <si>
    <t>Top4</t>
  </si>
  <si>
    <t>Top1</t>
  </si>
  <si>
    <t>Miejsca</t>
  </si>
  <si>
    <t>Top2</t>
  </si>
  <si>
    <t>Top3</t>
  </si>
  <si>
    <t>1</t>
  </si>
  <si>
    <t>2</t>
  </si>
  <si>
    <t>3</t>
  </si>
  <si>
    <t>4</t>
  </si>
  <si>
    <t>5</t>
  </si>
  <si>
    <t>6</t>
  </si>
  <si>
    <t>Miejsca na edycjach</t>
  </si>
  <si>
    <t>Z/0002/24</t>
  </si>
  <si>
    <t>C-1</t>
  </si>
  <si>
    <t>KŁYSZEWSKA</t>
  </si>
  <si>
    <t>Z/0012/24</t>
  </si>
  <si>
    <t>C-2</t>
  </si>
  <si>
    <t>Z/0019/24</t>
  </si>
  <si>
    <t>Z/0020/24</t>
  </si>
  <si>
    <t>Z/0021/24</t>
  </si>
  <si>
    <t>TYNECKI</t>
  </si>
  <si>
    <t>Z/0048/24</t>
  </si>
  <si>
    <t>SKARŻYŃSKA</t>
  </si>
  <si>
    <t>Z/0050/24</t>
  </si>
  <si>
    <t>PRUSZYŃSKA</t>
  </si>
  <si>
    <t>Kamila</t>
  </si>
  <si>
    <t>Z/0051/24</t>
  </si>
  <si>
    <t>ŁOKIĆ</t>
  </si>
  <si>
    <t>Z/0052/24</t>
  </si>
  <si>
    <t>Oksana</t>
  </si>
  <si>
    <t>Z/0053/24</t>
  </si>
  <si>
    <t>KRAWCZYKOWICZ</t>
  </si>
  <si>
    <t>Z/0054/24</t>
  </si>
  <si>
    <t>UKS Błyskawica Domaniewice</t>
  </si>
  <si>
    <t>DĄBROWSKA</t>
  </si>
  <si>
    <t>Daria</t>
  </si>
  <si>
    <t>Z/0059/24</t>
  </si>
  <si>
    <t>KAZIMIERCZAK</t>
  </si>
  <si>
    <t>Z/0060/24</t>
  </si>
  <si>
    <t>Z/0062/24</t>
  </si>
  <si>
    <t>S</t>
  </si>
  <si>
    <t>CZERWONKA</t>
  </si>
  <si>
    <t>SMS ŚWIDNICA</t>
  </si>
  <si>
    <t>Z/0063/24</t>
  </si>
  <si>
    <t>Elina</t>
  </si>
  <si>
    <t>Z/0077/24</t>
  </si>
  <si>
    <t>A-2</t>
  </si>
  <si>
    <t>FLORKOWSKI</t>
  </si>
  <si>
    <t>Z/0089/24</t>
  </si>
  <si>
    <t>Z/0096/24</t>
  </si>
  <si>
    <t>Mariusz</t>
  </si>
  <si>
    <t>Z/0097/24</t>
  </si>
  <si>
    <t>PĘKSA</t>
  </si>
  <si>
    <t>Marcin</t>
  </si>
  <si>
    <t>A-1</t>
  </si>
  <si>
    <t>Z/0109/24</t>
  </si>
  <si>
    <t>Z/0139/24</t>
  </si>
  <si>
    <t>BŁAŻEJEWSKA</t>
  </si>
  <si>
    <t>Z/0140/24</t>
  </si>
  <si>
    <t>B-1</t>
  </si>
  <si>
    <t>WROŃSKA</t>
  </si>
  <si>
    <t>Z/0147/24</t>
  </si>
  <si>
    <t>niezrzeszony</t>
  </si>
  <si>
    <t>M-3</t>
  </si>
  <si>
    <t>Z/0206/24</t>
  </si>
  <si>
    <t>BRONISZEWSKA</t>
  </si>
  <si>
    <t>Z/0207/24</t>
  </si>
  <si>
    <t>GAWRYLUK</t>
  </si>
  <si>
    <t>Z/0208/24</t>
  </si>
  <si>
    <t>BUJAK</t>
  </si>
  <si>
    <t>Z/0209/24</t>
  </si>
  <si>
    <t>KONONIUK</t>
  </si>
  <si>
    <t>Z/0210/24</t>
  </si>
  <si>
    <t>MĄDRA</t>
  </si>
  <si>
    <t>Z/0212/24</t>
  </si>
  <si>
    <t>WĘGLIK</t>
  </si>
  <si>
    <t>Z/0213/24</t>
  </si>
  <si>
    <t>KOSTRZEWA</t>
  </si>
  <si>
    <t>Z/0259/24</t>
  </si>
  <si>
    <t>SOSNOWSKA</t>
  </si>
  <si>
    <t>Z/0006/23</t>
  </si>
  <si>
    <t>MELNIKAU</t>
  </si>
  <si>
    <t>Stepan</t>
  </si>
  <si>
    <t>Z/0009/23</t>
  </si>
  <si>
    <t>MARCHEWKA</t>
  </si>
  <si>
    <t>BARAN</t>
  </si>
  <si>
    <t>CHOLEWA</t>
  </si>
  <si>
    <t>Z/0021/23</t>
  </si>
  <si>
    <t>JARMOC</t>
  </si>
  <si>
    <t>Z/0022/23</t>
  </si>
  <si>
    <t>Z/0025/23</t>
  </si>
  <si>
    <t>Nataniel</t>
  </si>
  <si>
    <t>Norbert</t>
  </si>
  <si>
    <t>Z/0045/23</t>
  </si>
  <si>
    <t>Z/0070/23</t>
  </si>
  <si>
    <t>Z/0074/23</t>
  </si>
  <si>
    <t>KOZAKIEWICZ</t>
  </si>
  <si>
    <t>GSŁ Czarne Pantery Giżycko</t>
  </si>
  <si>
    <t>Z/0075/23</t>
  </si>
  <si>
    <t>M-1</t>
  </si>
  <si>
    <t>CZAPNIK</t>
  </si>
  <si>
    <t>I LO Tomaszów Maz.</t>
  </si>
  <si>
    <t>Z/0080/23</t>
  </si>
  <si>
    <t>Roksana</t>
  </si>
  <si>
    <t>Z/0087/23</t>
  </si>
  <si>
    <t>DĄBROWSKI</t>
  </si>
  <si>
    <t>AZS AWF Katowice</t>
  </si>
  <si>
    <t>AWF Katowice</t>
  </si>
  <si>
    <t>Z/0096/23</t>
  </si>
  <si>
    <t>OSTAPIUK</t>
  </si>
  <si>
    <t>Zygmunt</t>
  </si>
  <si>
    <t>Z/0097/23</t>
  </si>
  <si>
    <t>STEC</t>
  </si>
  <si>
    <t>Włodzimierz</t>
  </si>
  <si>
    <t>Z/0098/23</t>
  </si>
  <si>
    <t>Z/0099/23</t>
  </si>
  <si>
    <t>B-2</t>
  </si>
  <si>
    <t>Z/0104/23</t>
  </si>
  <si>
    <t>SWARBUŁA</t>
  </si>
  <si>
    <t>Z/0105/23</t>
  </si>
  <si>
    <t>Aleksy</t>
  </si>
  <si>
    <t>Z/0167/23</t>
  </si>
  <si>
    <t>TKACZ</t>
  </si>
  <si>
    <t>SP Domaniewice</t>
  </si>
  <si>
    <t>Z/0168/23</t>
  </si>
  <si>
    <t>ZDZIARSKI</t>
  </si>
  <si>
    <t>Z/0170/23</t>
  </si>
  <si>
    <t>Z/0172/23</t>
  </si>
  <si>
    <t>WYSOKIŃSKI</t>
  </si>
  <si>
    <t>Z/0175/23</t>
  </si>
  <si>
    <t>GWIAZDOWSKA</t>
  </si>
  <si>
    <t>Z/0209/23</t>
  </si>
  <si>
    <t>M-2</t>
  </si>
  <si>
    <t>SMĘDZIK</t>
  </si>
  <si>
    <t>Z/0215/23</t>
  </si>
  <si>
    <t>JARZĄBEK</t>
  </si>
  <si>
    <t>Z/0249/23</t>
  </si>
  <si>
    <t>WEŁNICKA</t>
  </si>
  <si>
    <t>Z/0271/23</t>
  </si>
  <si>
    <t>DIRIV</t>
  </si>
  <si>
    <t>ALBAŃSKA</t>
  </si>
  <si>
    <t>Z/0286/23</t>
  </si>
  <si>
    <t>STASZEL</t>
  </si>
  <si>
    <t xml:space="preserve">SP Kościelisko </t>
  </si>
  <si>
    <t>Z/0288/23</t>
  </si>
  <si>
    <t>SEMIRUNNII</t>
  </si>
  <si>
    <t>Vladimir</t>
  </si>
  <si>
    <t>Z/0290/23</t>
  </si>
  <si>
    <t>Z/0298/23</t>
  </si>
  <si>
    <t>GUMIENIAK</t>
  </si>
  <si>
    <t>Z/0304/23</t>
  </si>
  <si>
    <t>NITERA</t>
  </si>
  <si>
    <t>FOKS</t>
  </si>
  <si>
    <t>Z/0306/23</t>
  </si>
  <si>
    <t>PRYK</t>
  </si>
  <si>
    <t>Z/0308/23</t>
  </si>
  <si>
    <t>ZUCHORA</t>
  </si>
  <si>
    <t>M-4</t>
  </si>
  <si>
    <t>LO 1 Sanok</t>
  </si>
  <si>
    <t>Z/0020/22</t>
  </si>
  <si>
    <t>THOMAS</t>
  </si>
  <si>
    <t>Neithan</t>
  </si>
  <si>
    <t>Z/0021/22</t>
  </si>
  <si>
    <t>KOSTECKI</t>
  </si>
  <si>
    <t>Z/0023/22</t>
  </si>
  <si>
    <t>BURZYKOWSKI</t>
  </si>
  <si>
    <t>Z/0025/22</t>
  </si>
  <si>
    <t>WROŃSKI</t>
  </si>
  <si>
    <t>Szkoła Podstawowa w Chmurze</t>
  </si>
  <si>
    <t>Z/0030/22</t>
  </si>
  <si>
    <t>Z/0031/22</t>
  </si>
  <si>
    <t>IZBICKI</t>
  </si>
  <si>
    <t>Z/0033/22</t>
  </si>
  <si>
    <t>Z/0041/22</t>
  </si>
  <si>
    <t>Z/0044/22</t>
  </si>
  <si>
    <t>DYBIEC</t>
  </si>
  <si>
    <t>Z/0045/22</t>
  </si>
  <si>
    <t>Z/0050/22</t>
  </si>
  <si>
    <t>PIGEON</t>
  </si>
  <si>
    <t>Felix</t>
  </si>
  <si>
    <t>Z/0051/22</t>
  </si>
  <si>
    <t>DRELICH</t>
  </si>
  <si>
    <t>Iwona</t>
  </si>
  <si>
    <t>Z/0053/22</t>
  </si>
  <si>
    <t>Z/0063/22</t>
  </si>
  <si>
    <t>Z/0064/22</t>
  </si>
  <si>
    <t>Z/0066/22</t>
  </si>
  <si>
    <t>PRĄTNICKI</t>
  </si>
  <si>
    <t>Z/0068/22</t>
  </si>
  <si>
    <t>GRODZKI</t>
  </si>
  <si>
    <t>Z/0069/22</t>
  </si>
  <si>
    <t>SOCHA</t>
  </si>
  <si>
    <t>SP Biskupice</t>
  </si>
  <si>
    <t>Z/0070/22</t>
  </si>
  <si>
    <t>SULEWSKA</t>
  </si>
  <si>
    <t>LO nr 2 Giżycko</t>
  </si>
  <si>
    <t>Z/0093/22</t>
  </si>
  <si>
    <t>ROL</t>
  </si>
  <si>
    <t>Oleh</t>
  </si>
  <si>
    <t>SMS Zakopane</t>
  </si>
  <si>
    <t>Z/0094/22</t>
  </si>
  <si>
    <t>SZCZEPANIEC</t>
  </si>
  <si>
    <t>Z/0095/22</t>
  </si>
  <si>
    <t>HANDEY</t>
  </si>
  <si>
    <t>Z/0096/22</t>
  </si>
  <si>
    <t>KHOKHELKO</t>
  </si>
  <si>
    <t>Mariia</t>
  </si>
  <si>
    <t>Z/0097/22</t>
  </si>
  <si>
    <t>Tymofii</t>
  </si>
  <si>
    <t>Z/0100/22</t>
  </si>
  <si>
    <t>MYCHALCHUK</t>
  </si>
  <si>
    <t>Z/0114/22</t>
  </si>
  <si>
    <t>Z/0115/22</t>
  </si>
  <si>
    <t>Z/0118/22</t>
  </si>
  <si>
    <t>Jacek</t>
  </si>
  <si>
    <t>Z/0119/22</t>
  </si>
  <si>
    <t>Z/0139/22</t>
  </si>
  <si>
    <t>PALKA</t>
  </si>
  <si>
    <t>Z/0140/22</t>
  </si>
  <si>
    <t>BACHANEK</t>
  </si>
  <si>
    <t>Z/0141/22</t>
  </si>
  <si>
    <t>WYROZĘBSKA</t>
  </si>
  <si>
    <t>Z/0145/22</t>
  </si>
  <si>
    <t>WARDA</t>
  </si>
  <si>
    <t>Z/0146/22</t>
  </si>
  <si>
    <t>NOWACKA</t>
  </si>
  <si>
    <t>Z/0147/22</t>
  </si>
  <si>
    <t>CYMERMAN</t>
  </si>
  <si>
    <t>Z/0148/22</t>
  </si>
  <si>
    <t>CIESIELSKI</t>
  </si>
  <si>
    <t>Z/0158/22</t>
  </si>
  <si>
    <t>MATERA</t>
  </si>
  <si>
    <t>Zwoleń</t>
  </si>
  <si>
    <t>Z/0161/22</t>
  </si>
  <si>
    <t>MACHAŁA</t>
  </si>
  <si>
    <t>Z/0163/22</t>
  </si>
  <si>
    <t>JAROSZEWICZ</t>
  </si>
  <si>
    <t>Z/0165/22</t>
  </si>
  <si>
    <t>GRZELKA</t>
  </si>
  <si>
    <t>Z/0168/22</t>
  </si>
  <si>
    <t>SP 293 Warszawa</t>
  </si>
  <si>
    <t>Z/0169/22</t>
  </si>
  <si>
    <t>Andżelika</t>
  </si>
  <si>
    <t>Z/0171/22</t>
  </si>
  <si>
    <t>MROZIŃSKI</t>
  </si>
  <si>
    <t>Z/0197/22</t>
  </si>
  <si>
    <t>TYSZKIEWICZ</t>
  </si>
  <si>
    <t>LO imT.Kościuszki</t>
  </si>
  <si>
    <t>Z/0217/22</t>
  </si>
  <si>
    <t>GROCHOWSKA</t>
  </si>
  <si>
    <t>Z/0249/22</t>
  </si>
  <si>
    <t>BIŁYK</t>
  </si>
  <si>
    <t>SP POLSKICH NOBLISTÓW W BARANOWIE</t>
  </si>
  <si>
    <t>Z/0254/22</t>
  </si>
  <si>
    <t>SP 1 Zakopane</t>
  </si>
  <si>
    <t>Z/0275/22</t>
  </si>
  <si>
    <t>LATUSZEK</t>
  </si>
  <si>
    <t>Z/0276/22</t>
  </si>
  <si>
    <t>PISHCHALA</t>
  </si>
  <si>
    <t>Kiryl</t>
  </si>
  <si>
    <t xml:space="preserve">kolegium europejskie </t>
  </si>
  <si>
    <t>Z/0317/22</t>
  </si>
  <si>
    <t>Przemysław</t>
  </si>
  <si>
    <t>Z/0320/22</t>
  </si>
  <si>
    <t>BIAŁEK</t>
  </si>
  <si>
    <t>Z/0321/22</t>
  </si>
  <si>
    <t>Z/0324/22</t>
  </si>
  <si>
    <t>Z/0366/22</t>
  </si>
  <si>
    <t>KOSIOREK</t>
  </si>
  <si>
    <t>Z/0370/22</t>
  </si>
  <si>
    <t>SZTAMPKE</t>
  </si>
  <si>
    <t>Z/0002/21</t>
  </si>
  <si>
    <t>MOTAŁA</t>
  </si>
  <si>
    <t>Marek</t>
  </si>
  <si>
    <t>SP im.A.Mickiewicza Wierzbno</t>
  </si>
  <si>
    <t>Z/0014/21</t>
  </si>
  <si>
    <t>PALENCEUSZ</t>
  </si>
  <si>
    <t>Patryk</t>
  </si>
  <si>
    <t>Z/0018/21</t>
  </si>
  <si>
    <t>LO Szkoła w Chmurze</t>
  </si>
  <si>
    <t>Z/0045/21</t>
  </si>
  <si>
    <t>BUDZAN</t>
  </si>
  <si>
    <t>Z/0051/21</t>
  </si>
  <si>
    <t>GIERCZAK</t>
  </si>
  <si>
    <t>SP6</t>
  </si>
  <si>
    <t>Z/0063/21</t>
  </si>
  <si>
    <t>Kłodzka Szkoła Przedsiębiorczości</t>
  </si>
  <si>
    <t>Z/0074/21</t>
  </si>
  <si>
    <t>WYSZYŃSKA</t>
  </si>
  <si>
    <t>Krystyna</t>
  </si>
  <si>
    <t>Z/0076/21</t>
  </si>
  <si>
    <t>BIELONKO</t>
  </si>
  <si>
    <t>Marta</t>
  </si>
  <si>
    <t>Z/0077/21</t>
  </si>
  <si>
    <t>DRYL</t>
  </si>
  <si>
    <t>Z/0078/21</t>
  </si>
  <si>
    <t>GOŁOS</t>
  </si>
  <si>
    <t>Z/0082/21</t>
  </si>
  <si>
    <t>POLAK</t>
  </si>
  <si>
    <t>Z/0083/21</t>
  </si>
  <si>
    <t>SP Ujazd</t>
  </si>
  <si>
    <t>Z/0084/21</t>
  </si>
  <si>
    <t>MARCINIAK</t>
  </si>
  <si>
    <t>Eryk</t>
  </si>
  <si>
    <t>Z/0086/21</t>
  </si>
  <si>
    <t>JASTRZĘBSKA</t>
  </si>
  <si>
    <t>SP 307 Warszawa</t>
  </si>
  <si>
    <t>Z/0091/21</t>
  </si>
  <si>
    <t>Sp 319 Warszawa</t>
  </si>
  <si>
    <t>Z/0092/21</t>
  </si>
  <si>
    <t>Z/0093/21</t>
  </si>
  <si>
    <t>WEŁNICKI</t>
  </si>
  <si>
    <t>Z/0098/21</t>
  </si>
  <si>
    <t>HUCIK</t>
  </si>
  <si>
    <t>Z/0099/21</t>
  </si>
  <si>
    <t>MILEWSKI</t>
  </si>
  <si>
    <t>SP 350 Warszawa</t>
  </si>
  <si>
    <t>Z/0104/21</t>
  </si>
  <si>
    <t>SP Poznan</t>
  </si>
  <si>
    <t>Z/0117/21</t>
  </si>
  <si>
    <t>KUCZYŃSKI</t>
  </si>
  <si>
    <t>Kajetan</t>
  </si>
  <si>
    <t>Z/0119/21</t>
  </si>
  <si>
    <t>MARKOWSKI</t>
  </si>
  <si>
    <t>Z/0122/21</t>
  </si>
  <si>
    <t>Z/0126/21</t>
  </si>
  <si>
    <t>GUT</t>
  </si>
  <si>
    <t>Z/0151/21</t>
  </si>
  <si>
    <t>LEBDA</t>
  </si>
  <si>
    <t>Z/0155/21</t>
  </si>
  <si>
    <t>UKCHACH</t>
  </si>
  <si>
    <t>Sofija</t>
  </si>
  <si>
    <t>Z/0163/21</t>
  </si>
  <si>
    <t>SZCZYKUTOWICZ</t>
  </si>
  <si>
    <t>SP 273 Warszawa</t>
  </si>
  <si>
    <t>Z/0185/21</t>
  </si>
  <si>
    <t>GAWROŃSKI</t>
  </si>
  <si>
    <t>Z/0284/21</t>
  </si>
  <si>
    <t>RĄPAŁA</t>
  </si>
  <si>
    <t>Z/0291/21</t>
  </si>
  <si>
    <t>DRZYMAŁA</t>
  </si>
  <si>
    <t>Z/0292/21</t>
  </si>
  <si>
    <t>Z/0293/21</t>
  </si>
  <si>
    <t>DRZYMAŁA-GÓŹDŹ</t>
  </si>
  <si>
    <t>NIEWIŃSKI</t>
  </si>
  <si>
    <t>Z/0304/21</t>
  </si>
  <si>
    <t>KONOPKO</t>
  </si>
  <si>
    <t>Z/0308/21</t>
  </si>
  <si>
    <t>WOJNOWSKI</t>
  </si>
  <si>
    <t>Z/0013/20</t>
  </si>
  <si>
    <t>SŁOWIKOWSKA</t>
  </si>
  <si>
    <t>Z/0021/20</t>
  </si>
  <si>
    <t xml:space="preserve">SP 1 </t>
  </si>
  <si>
    <t>Z/0023/20</t>
  </si>
  <si>
    <t>MĄDRY</t>
  </si>
  <si>
    <t>Z/0030/20</t>
  </si>
  <si>
    <t>FALKOWSKA</t>
  </si>
  <si>
    <t>Z/0040/20</t>
  </si>
  <si>
    <t>Victoria</t>
  </si>
  <si>
    <t>Z/0041/20</t>
  </si>
  <si>
    <t>ZAKRZEWICZ</t>
  </si>
  <si>
    <t>Z/0048/20</t>
  </si>
  <si>
    <t>BASZYŃSKI</t>
  </si>
  <si>
    <t>SP6 Olsztyn</t>
  </si>
  <si>
    <t>Z/0051/20</t>
  </si>
  <si>
    <t>WIĘCEK</t>
  </si>
  <si>
    <t>Z/0052/20</t>
  </si>
  <si>
    <t>Angelika</t>
  </si>
  <si>
    <t>Z/0066/20</t>
  </si>
  <si>
    <t>JASIŃSKA</t>
  </si>
  <si>
    <t>Z/0071/20</t>
  </si>
  <si>
    <t>Z/0078/20</t>
  </si>
  <si>
    <t>MICHALSKI</t>
  </si>
  <si>
    <t>Z/0079/20</t>
  </si>
  <si>
    <t>KOZA</t>
  </si>
  <si>
    <t>Ola</t>
  </si>
  <si>
    <t>Z/0080/20</t>
  </si>
  <si>
    <t>KLEJS</t>
  </si>
  <si>
    <t>Z/0082/20</t>
  </si>
  <si>
    <t>Z/0085/20</t>
  </si>
  <si>
    <t>SOLTAU</t>
  </si>
  <si>
    <t>Z/0086/20</t>
  </si>
  <si>
    <t>MIKOŁAJEWSKA</t>
  </si>
  <si>
    <t>SP 319 Warszawa</t>
  </si>
  <si>
    <t>SP 6 Tomaszów Mazowiecki</t>
  </si>
  <si>
    <t>Z/0105/20</t>
  </si>
  <si>
    <t>SP Trepcza</t>
  </si>
  <si>
    <t>Z/0108/20</t>
  </si>
  <si>
    <t>GALACH</t>
  </si>
  <si>
    <t>Z/0110/20</t>
  </si>
  <si>
    <t>LECHOWSKA</t>
  </si>
  <si>
    <t>Z/0135/20</t>
  </si>
  <si>
    <t>SP TOMEK Tomaszów Mazowiecki</t>
  </si>
  <si>
    <t>Z/0170/20</t>
  </si>
  <si>
    <t>GRODZKA</t>
  </si>
  <si>
    <t>Z/0172/20</t>
  </si>
  <si>
    <t>KORZENIECKI</t>
  </si>
  <si>
    <t>Alexander</t>
  </si>
  <si>
    <t>Z/0174/20</t>
  </si>
  <si>
    <t>MANACHES</t>
  </si>
  <si>
    <t>Z/0196/20</t>
  </si>
  <si>
    <t>Z/0197/20</t>
  </si>
  <si>
    <t>GOWOREK</t>
  </si>
  <si>
    <t>Z/0216/20</t>
  </si>
  <si>
    <t>MORAWETZ</t>
  </si>
  <si>
    <t>Z/0242/20</t>
  </si>
  <si>
    <t>BŁASZCZYK</t>
  </si>
  <si>
    <t>Z/0414/20</t>
  </si>
  <si>
    <t>Zespół Szkół w Komorowie</t>
  </si>
  <si>
    <t>Z/0423/20</t>
  </si>
  <si>
    <t>Z/0427/20</t>
  </si>
  <si>
    <t>ROSENBAJGER</t>
  </si>
  <si>
    <t xml:space="preserve">ZSP nr 3 Tomaszów Maz </t>
  </si>
  <si>
    <t>Z/0430/20</t>
  </si>
  <si>
    <t>LITWITZ</t>
  </si>
  <si>
    <t>Archidiecezjalna Katolicka Szkoła Podstawowa</t>
  </si>
  <si>
    <t>Z/0512/20</t>
  </si>
  <si>
    <t>MARCINKOWSKA</t>
  </si>
  <si>
    <t>Lilla</t>
  </si>
  <si>
    <t>Z/0515/20</t>
  </si>
  <si>
    <t>SP 9 Zakopane</t>
  </si>
  <si>
    <t>Z/0578/20</t>
  </si>
  <si>
    <t>GRZYB</t>
  </si>
  <si>
    <t>NLO SMS Lubin</t>
  </si>
  <si>
    <t>Z/0594/20</t>
  </si>
  <si>
    <t>Noel</t>
  </si>
  <si>
    <t>Z/0595/20</t>
  </si>
  <si>
    <t>KUKIELSKA</t>
  </si>
  <si>
    <t>Z/0596/20</t>
  </si>
  <si>
    <t>KUKIELSKI</t>
  </si>
  <si>
    <t>Z/0597/20</t>
  </si>
  <si>
    <t>ZĘBALA</t>
  </si>
  <si>
    <t>Z/0601/20</t>
  </si>
  <si>
    <t>JUŃCZYK</t>
  </si>
  <si>
    <t>Z/0608/20</t>
  </si>
  <si>
    <t>CHILARSKA</t>
  </si>
  <si>
    <t>Z/0609/20</t>
  </si>
  <si>
    <t>GRZEGORCZYK</t>
  </si>
  <si>
    <t>Z/0639/20</t>
  </si>
  <si>
    <t>GRABOWICZ</t>
  </si>
  <si>
    <t>Z/0640/20</t>
  </si>
  <si>
    <t>TARGOWSKA</t>
  </si>
  <si>
    <t>Z/0644/20</t>
  </si>
  <si>
    <t>LESZKIEWICZ</t>
  </si>
  <si>
    <t>Z/0740/20</t>
  </si>
  <si>
    <t>SELLIER</t>
  </si>
  <si>
    <t>Diane</t>
  </si>
  <si>
    <t>Z/0743/20</t>
  </si>
  <si>
    <t>FUROWICZ</t>
  </si>
  <si>
    <t>Z/0790/20</t>
  </si>
  <si>
    <t>KUCK</t>
  </si>
  <si>
    <t>Z/0793/20</t>
  </si>
  <si>
    <t>PRZYBYŁA</t>
  </si>
  <si>
    <t>Z/0837/20</t>
  </si>
  <si>
    <t>MARSZAŁKOWSKI</t>
  </si>
  <si>
    <t>Z/0839/20</t>
  </si>
  <si>
    <t>SUMIŃSKA</t>
  </si>
  <si>
    <t>Z/0006/19</t>
  </si>
  <si>
    <t>FIEDOROWICZ</t>
  </si>
  <si>
    <t>Janina</t>
  </si>
  <si>
    <t>Z/0007/19</t>
  </si>
  <si>
    <t>DOMEJKO</t>
  </si>
  <si>
    <t>Z/0008/19</t>
  </si>
  <si>
    <t>BIEŁOWIEŻEC</t>
  </si>
  <si>
    <t>Z/0009/19</t>
  </si>
  <si>
    <t>KISIELEWSKA</t>
  </si>
  <si>
    <t>Z/0010/19</t>
  </si>
  <si>
    <t>RUSINIAK</t>
  </si>
  <si>
    <t>SP1 Giżycko</t>
  </si>
  <si>
    <t>Z/0012/19</t>
  </si>
  <si>
    <t>SZTAFA</t>
  </si>
  <si>
    <t xml:space="preserve"> SP 7</t>
  </si>
  <si>
    <t>Z/0025/19</t>
  </si>
  <si>
    <t>Dominik</t>
  </si>
  <si>
    <t>Z/0031/19</t>
  </si>
  <si>
    <t>Z/0032/19</t>
  </si>
  <si>
    <t>Z/0033/19</t>
  </si>
  <si>
    <t>DOŁKOWSKI</t>
  </si>
  <si>
    <t>SP 35 w Gdańsku</t>
  </si>
  <si>
    <t>Z/0034/19</t>
  </si>
  <si>
    <t>Z/0035/19</t>
  </si>
  <si>
    <t>KOPACZ</t>
  </si>
  <si>
    <t>Z/0040/19</t>
  </si>
  <si>
    <t>MAKUCH</t>
  </si>
  <si>
    <t>Z/0042/19</t>
  </si>
  <si>
    <t>SAWICKA</t>
  </si>
  <si>
    <t>MAJERCZYK</t>
  </si>
  <si>
    <t>Z/0044/19</t>
  </si>
  <si>
    <t>KUCHTA</t>
  </si>
  <si>
    <t>Z/0095/19</t>
  </si>
  <si>
    <t>PIOTROWSKA</t>
  </si>
  <si>
    <t>Z/0110/19</t>
  </si>
  <si>
    <t>WERYSZKO</t>
  </si>
  <si>
    <t>Z/0123/19</t>
  </si>
  <si>
    <t>MADEJ</t>
  </si>
  <si>
    <t>SP 3 Lubin</t>
  </si>
  <si>
    <t>Z/0126/19</t>
  </si>
  <si>
    <t>BYLINKA</t>
  </si>
  <si>
    <t>Z/0140/19</t>
  </si>
  <si>
    <t>WĘGLARSKA</t>
  </si>
  <si>
    <t>Z/0142/19</t>
  </si>
  <si>
    <t>ŚLUSARSKI</t>
  </si>
  <si>
    <t>Z/0143/19</t>
  </si>
  <si>
    <t>SUROWIEC</t>
  </si>
  <si>
    <t>Z/0147/19</t>
  </si>
  <si>
    <t>WYMYSŁO</t>
  </si>
  <si>
    <t>Z/0151/19</t>
  </si>
  <si>
    <t>TURLIK</t>
  </si>
  <si>
    <t>Z/0160/19</t>
  </si>
  <si>
    <t>WOJTASIK</t>
  </si>
  <si>
    <t>Z/0175/19</t>
  </si>
  <si>
    <t>BIERNACKA</t>
  </si>
  <si>
    <t>Z/0176/19</t>
  </si>
  <si>
    <t>SITNIK</t>
  </si>
  <si>
    <t>Kamil</t>
  </si>
  <si>
    <t>Z/0178/19</t>
  </si>
  <si>
    <t>KULA</t>
  </si>
  <si>
    <t>Z/0180/19</t>
  </si>
  <si>
    <t>WODZYŃSKA</t>
  </si>
  <si>
    <t>Z/0184/19</t>
  </si>
  <si>
    <t>POLNY</t>
  </si>
  <si>
    <t>Z/0191/19</t>
  </si>
  <si>
    <t>JABŁOŃSKI</t>
  </si>
  <si>
    <t>Z/0200/19</t>
  </si>
  <si>
    <t>Z/0214/19</t>
  </si>
  <si>
    <t>YÜKSEK</t>
  </si>
  <si>
    <t>Z/0215/19</t>
  </si>
  <si>
    <t>ROMANOWSKA</t>
  </si>
  <si>
    <t>Z/0217/19</t>
  </si>
  <si>
    <t>BIELICKA</t>
  </si>
  <si>
    <t>Z/0220/19</t>
  </si>
  <si>
    <t>Z/0221/19</t>
  </si>
  <si>
    <t>KOPER</t>
  </si>
  <si>
    <t>Z/0228/19</t>
  </si>
  <si>
    <t>Alan</t>
  </si>
  <si>
    <t>Z/0241/19</t>
  </si>
  <si>
    <t>SKIMINA</t>
  </si>
  <si>
    <t>Z/0250/19</t>
  </si>
  <si>
    <t>BLUJ</t>
  </si>
  <si>
    <t>SP 2 Sanok</t>
  </si>
  <si>
    <t>Z/0263/19</t>
  </si>
  <si>
    <t>BORYCKA</t>
  </si>
  <si>
    <t>SP 2 Zakopane</t>
  </si>
  <si>
    <t>Z/0271/19</t>
  </si>
  <si>
    <t>ŚMIGIELSKA</t>
  </si>
  <si>
    <t>Matylda</t>
  </si>
  <si>
    <t>Z/0279/19</t>
  </si>
  <si>
    <t>SIEK</t>
  </si>
  <si>
    <t>Z/0008/18</t>
  </si>
  <si>
    <t>Z/0018/18</t>
  </si>
  <si>
    <t>Z/0025/18</t>
  </si>
  <si>
    <t>KUROWSKI</t>
  </si>
  <si>
    <t>Z/0032/18</t>
  </si>
  <si>
    <t>SUT</t>
  </si>
  <si>
    <t>Z/0033/18</t>
  </si>
  <si>
    <t>KOGUT</t>
  </si>
  <si>
    <t>Z/0040/18</t>
  </si>
  <si>
    <t>WACHOWSKI</t>
  </si>
  <si>
    <t>Z/0052/18</t>
  </si>
  <si>
    <t>TUCHARZ</t>
  </si>
  <si>
    <t>Z/0054/18</t>
  </si>
  <si>
    <t>WĘCŁAWEK</t>
  </si>
  <si>
    <t>Kryspin</t>
  </si>
  <si>
    <t>Z/0059/18</t>
  </si>
  <si>
    <t>Z/0061/18</t>
  </si>
  <si>
    <t xml:space="preserve">MTE Milanówek </t>
  </si>
  <si>
    <t>Z/0064/18</t>
  </si>
  <si>
    <t>DOBRZYNSKI</t>
  </si>
  <si>
    <t>Z/0067/18</t>
  </si>
  <si>
    <t>FRĄCZAK</t>
  </si>
  <si>
    <t>Z/0083/18</t>
  </si>
  <si>
    <t>STAŃDO</t>
  </si>
  <si>
    <t>Z/0088/18</t>
  </si>
  <si>
    <t>OBIREK</t>
  </si>
  <si>
    <t>Z/0089/18</t>
  </si>
  <si>
    <t>MODZELEWSKI</t>
  </si>
  <si>
    <t>Z/0107/18</t>
  </si>
  <si>
    <t>ŻYTKO</t>
  </si>
  <si>
    <t>BRZOZOWSKI</t>
  </si>
  <si>
    <t>Z/0118/18</t>
  </si>
  <si>
    <t>BOKSZA</t>
  </si>
  <si>
    <t>Z/0124/18</t>
  </si>
  <si>
    <t>Klementyna</t>
  </si>
  <si>
    <t>SP 7 Tomaszów Mazowiecki</t>
  </si>
  <si>
    <t>Z/0130/18</t>
  </si>
  <si>
    <t>BIELAS</t>
  </si>
  <si>
    <t>Z/0131/18</t>
  </si>
  <si>
    <t>OFICJALSKI</t>
  </si>
  <si>
    <t>Gaweł</t>
  </si>
  <si>
    <t>Z/0136/18</t>
  </si>
  <si>
    <t>DYMKOWSKA</t>
  </si>
  <si>
    <t>SP 271 Warszawa</t>
  </si>
  <si>
    <t>Z/0143/18</t>
  </si>
  <si>
    <t>SP 212 Warszawa</t>
  </si>
  <si>
    <t>Z/0144/18</t>
  </si>
  <si>
    <t>SZOMBARA</t>
  </si>
  <si>
    <t>Z/0147/18</t>
  </si>
  <si>
    <t>PLUTA</t>
  </si>
  <si>
    <t>Z/0149/18</t>
  </si>
  <si>
    <t>FIJAŁKOWSKA</t>
  </si>
  <si>
    <t>Z/0150/18</t>
  </si>
  <si>
    <t>NIEPOŁOMSKI</t>
  </si>
  <si>
    <t>Z/0154/18</t>
  </si>
  <si>
    <t>Z/0170/18</t>
  </si>
  <si>
    <t>HRYNIEWICZ</t>
  </si>
  <si>
    <t>Z/0191/18</t>
  </si>
  <si>
    <t>KARCZEWSKA</t>
  </si>
  <si>
    <t>SP z Oddziałami Integracyjnymi nr 41</t>
  </si>
  <si>
    <t>Z/0231/18</t>
  </si>
  <si>
    <t>ZIĘCINA</t>
  </si>
  <si>
    <t>Z/0247/18</t>
  </si>
  <si>
    <t>DYDEK</t>
  </si>
  <si>
    <t>Z/0256/18</t>
  </si>
  <si>
    <t>BUDZIŃSKI</t>
  </si>
  <si>
    <t>Andrzej</t>
  </si>
  <si>
    <t>UKS Viking Elbląg</t>
  </si>
  <si>
    <t>Z/0260/18</t>
  </si>
  <si>
    <t>WŁODARCZYK</t>
  </si>
  <si>
    <t xml:space="preserve">SP 1 Zakopane </t>
  </si>
  <si>
    <t>Z/0263/18</t>
  </si>
  <si>
    <t>STABRYŁA</t>
  </si>
  <si>
    <t>Z/0272/18</t>
  </si>
  <si>
    <t>DOROCKA JACH</t>
  </si>
  <si>
    <t>Ashley</t>
  </si>
  <si>
    <t>Z/0293/18</t>
  </si>
  <si>
    <t>KWAPISZ</t>
  </si>
  <si>
    <t>Z/0302/18</t>
  </si>
  <si>
    <t>STOSIK</t>
  </si>
  <si>
    <t>Z/0314/18</t>
  </si>
  <si>
    <t>Olimpia</t>
  </si>
  <si>
    <t>Z/0315/18</t>
  </si>
  <si>
    <t>TOMCZAK</t>
  </si>
  <si>
    <t xml:space="preserve">SP nr. 1 w Polkowicach </t>
  </si>
  <si>
    <t>Z/0316/18</t>
  </si>
  <si>
    <t>PAPIS</t>
  </si>
  <si>
    <t>Hania</t>
  </si>
  <si>
    <t>Z/0317/18</t>
  </si>
  <si>
    <t>KOBUS</t>
  </si>
  <si>
    <t>SP 1 Góra</t>
  </si>
  <si>
    <t>Z/0322/18</t>
  </si>
  <si>
    <t>WRONA</t>
  </si>
  <si>
    <t>Z/0324/18</t>
  </si>
  <si>
    <t>ZALEWSKA</t>
  </si>
  <si>
    <t>Z/0325/18</t>
  </si>
  <si>
    <t>KACZMAROWSKA</t>
  </si>
  <si>
    <t>Z/0328/18</t>
  </si>
  <si>
    <t>GÓRNICKA</t>
  </si>
  <si>
    <t>SP nr 23</t>
  </si>
  <si>
    <t>Z/0330/18</t>
  </si>
  <si>
    <t>BIEDRZYCKI</t>
  </si>
  <si>
    <t>Zbigniew</t>
  </si>
  <si>
    <t>Z/0339/18</t>
  </si>
  <si>
    <t>KOWALCZYK</t>
  </si>
  <si>
    <t>Z/0003/17</t>
  </si>
  <si>
    <t xml:space="preserve">szkoła Podstawowa nr 7 </t>
  </si>
  <si>
    <t>Z/0005/17</t>
  </si>
  <si>
    <t>GĄTARSKA</t>
  </si>
  <si>
    <t>Z/0007/17</t>
  </si>
  <si>
    <t>RICHTER</t>
  </si>
  <si>
    <t>SP 29 Olsztyn</t>
  </si>
  <si>
    <t>Z/0008/17</t>
  </si>
  <si>
    <t>GÓRNICKI</t>
  </si>
  <si>
    <t>Z/0036/17</t>
  </si>
  <si>
    <t>BOBIER</t>
  </si>
  <si>
    <t>SP 22 Białystok</t>
  </si>
  <si>
    <t>Z/0042/17</t>
  </si>
  <si>
    <t>SMS Białystok</t>
  </si>
  <si>
    <t>LO 2 Sanok</t>
  </si>
  <si>
    <t>Z/0067/17</t>
  </si>
  <si>
    <t>JAKUBSKI</t>
  </si>
  <si>
    <t>Z/0070/17</t>
  </si>
  <si>
    <t>Z/0071/17</t>
  </si>
  <si>
    <t>KARCZEWSKI</t>
  </si>
  <si>
    <t>Z/0072/17</t>
  </si>
  <si>
    <t>BILLER</t>
  </si>
  <si>
    <t>Szkoła Mistrzostwa Sportowego</t>
  </si>
  <si>
    <t>Z/0076/17</t>
  </si>
  <si>
    <t>MIRZAŁEK</t>
  </si>
  <si>
    <t>SMS</t>
  </si>
  <si>
    <t>Z/0080/17</t>
  </si>
  <si>
    <t>TYBORSKA</t>
  </si>
  <si>
    <t>SP 30 Olsztyn</t>
  </si>
  <si>
    <t>Z/0081/17</t>
  </si>
  <si>
    <t>ANTONOWICZ</t>
  </si>
  <si>
    <t>Z/0116/17</t>
  </si>
  <si>
    <t>SMEJDA</t>
  </si>
  <si>
    <t>Z/0123/17</t>
  </si>
  <si>
    <t>MALICZOWSKI</t>
  </si>
  <si>
    <t>Roch</t>
  </si>
  <si>
    <t>Z/0124/17</t>
  </si>
  <si>
    <t>Z/0163/17</t>
  </si>
  <si>
    <t>HUSAK</t>
  </si>
  <si>
    <t>Z/0174/17</t>
  </si>
  <si>
    <t>DWOJAK</t>
  </si>
  <si>
    <t>Z/0179/17</t>
  </si>
  <si>
    <t>SADOWSKA</t>
  </si>
  <si>
    <t>Z/0208/17</t>
  </si>
  <si>
    <t>PASZKOWSKA</t>
  </si>
  <si>
    <t>SP 10</t>
  </si>
  <si>
    <t>Z/0213/17</t>
  </si>
  <si>
    <t>GRZELAK</t>
  </si>
  <si>
    <t>SP Książenice</t>
  </si>
  <si>
    <t>Z/0214/17</t>
  </si>
  <si>
    <t>KLONOWSKI</t>
  </si>
  <si>
    <t>SP Adamowizna</t>
  </si>
  <si>
    <t>Z/0220/17</t>
  </si>
  <si>
    <t>KONECKA</t>
  </si>
  <si>
    <t>Z/0225/17</t>
  </si>
  <si>
    <t>Z/0226/17</t>
  </si>
  <si>
    <t>Z/0228/17</t>
  </si>
  <si>
    <t>WAWER</t>
  </si>
  <si>
    <t>Z/0235/17</t>
  </si>
  <si>
    <t>UTNICKA</t>
  </si>
  <si>
    <t>Z/0004/16</t>
  </si>
  <si>
    <t>Z/0005/16</t>
  </si>
  <si>
    <t>Z/0006/16</t>
  </si>
  <si>
    <t>Z/0014/16</t>
  </si>
  <si>
    <t>ROCKA</t>
  </si>
  <si>
    <t>Z/0016/16</t>
  </si>
  <si>
    <t>WINIARSKI</t>
  </si>
  <si>
    <t>GP Domaniewice</t>
  </si>
  <si>
    <t>Z/0018/16</t>
  </si>
  <si>
    <t>JANASZ</t>
  </si>
  <si>
    <t>Z/0019/16</t>
  </si>
  <si>
    <t>Z/0025/16</t>
  </si>
  <si>
    <t>NOWAKOWSKA</t>
  </si>
  <si>
    <t>Z/0027/16</t>
  </si>
  <si>
    <t>KRAUSE</t>
  </si>
  <si>
    <t>SP 18 Elbląg</t>
  </si>
  <si>
    <t>SP 10 Zakopane</t>
  </si>
  <si>
    <t>Z/0038/16</t>
  </si>
  <si>
    <t>Z/0059/16</t>
  </si>
  <si>
    <t>GARBACIK</t>
  </si>
  <si>
    <t>Z/0086/16</t>
  </si>
  <si>
    <t>Z/0087/16</t>
  </si>
  <si>
    <t>Z/0095/16</t>
  </si>
  <si>
    <t>BOSIEK</t>
  </si>
  <si>
    <t>ZSPnr8</t>
  </si>
  <si>
    <t>Z/0106/16</t>
  </si>
  <si>
    <t>ZAWISZA</t>
  </si>
  <si>
    <t>SP 12 Elbląg</t>
  </si>
  <si>
    <t>Z/0128/16</t>
  </si>
  <si>
    <t>PUCZEN</t>
  </si>
  <si>
    <t>SP 98 Warszawa</t>
  </si>
  <si>
    <t>Z/0151/16</t>
  </si>
  <si>
    <t>DOMITRZ</t>
  </si>
  <si>
    <t>SP 103 Warszawa</t>
  </si>
  <si>
    <t>Z/0160/16</t>
  </si>
  <si>
    <t>ZSOMS Białystok</t>
  </si>
  <si>
    <t>Z/0167/16</t>
  </si>
  <si>
    <t>SOKOŁOWSKA</t>
  </si>
  <si>
    <t>Z/0199/16</t>
  </si>
  <si>
    <t>STASZKIEWICZ</t>
  </si>
  <si>
    <t>Elżbieta</t>
  </si>
  <si>
    <t>Z/0201/16</t>
  </si>
  <si>
    <t>BARTOŃ</t>
  </si>
  <si>
    <t>Z/0202/16</t>
  </si>
  <si>
    <t>CZYTAJŁO</t>
  </si>
  <si>
    <t>Z/0231/16</t>
  </si>
  <si>
    <t>DZIENISIEWICZ</t>
  </si>
  <si>
    <t>Z/0012/15</t>
  </si>
  <si>
    <t>MUCHLADO</t>
  </si>
  <si>
    <t>SP 35 Gdańsk</t>
  </si>
  <si>
    <t>Z/0048/15</t>
  </si>
  <si>
    <t>Z/0052/15</t>
  </si>
  <si>
    <t>WOŹNIAK</t>
  </si>
  <si>
    <t>Z/0112/15</t>
  </si>
  <si>
    <t>Z/0125/15</t>
  </si>
  <si>
    <t>MASZKOWSKA</t>
  </si>
  <si>
    <t>Z/0143/15</t>
  </si>
  <si>
    <t>BOROWIECKI</t>
  </si>
  <si>
    <t>Jędrzej</t>
  </si>
  <si>
    <t>Gimnazjum Nr 3 Elbląg</t>
  </si>
  <si>
    <t>Z/0146/15</t>
  </si>
  <si>
    <t>JAŻDŻYŃSKA</t>
  </si>
  <si>
    <t>Z/0148/15</t>
  </si>
  <si>
    <t>OLAK</t>
  </si>
  <si>
    <t>Z/0150/15</t>
  </si>
  <si>
    <t>REINDL</t>
  </si>
  <si>
    <t>Z/0172/15</t>
  </si>
  <si>
    <t>WYSZYŃSKI</t>
  </si>
  <si>
    <t>Z/0280/15</t>
  </si>
  <si>
    <t>ADAMSKI</t>
  </si>
  <si>
    <t>Z/0296/15</t>
  </si>
  <si>
    <t>Z/0304/15</t>
  </si>
  <si>
    <t>TOPOLSKA</t>
  </si>
  <si>
    <t>Z/0319/15</t>
  </si>
  <si>
    <t>MALISZEWSKA</t>
  </si>
  <si>
    <t>bez</t>
  </si>
  <si>
    <t>Z/0358/15</t>
  </si>
  <si>
    <t>Z/0388/15</t>
  </si>
  <si>
    <t>WOJTAKOWSKI</t>
  </si>
  <si>
    <t>Z/0394/15</t>
  </si>
  <si>
    <t>Z/0483/15</t>
  </si>
  <si>
    <t>ŚLIWKA</t>
  </si>
  <si>
    <t>Z/0528/15</t>
  </si>
  <si>
    <t>STEĆ</t>
  </si>
  <si>
    <t>SP 2 Piastów</t>
  </si>
  <si>
    <t>Z/0537/15</t>
  </si>
  <si>
    <t>ADAMOWICZ</t>
  </si>
  <si>
    <t>KONERA</t>
  </si>
  <si>
    <t>SP 104 Warszawa</t>
  </si>
  <si>
    <t>Z/0553/15</t>
  </si>
  <si>
    <t>KRÓLIKOWSKI</t>
  </si>
  <si>
    <t>Z/0574/15</t>
  </si>
  <si>
    <t>GADOMSKA</t>
  </si>
  <si>
    <t>Z/0576/15</t>
  </si>
  <si>
    <t>CYWIŃSKI</t>
  </si>
  <si>
    <t>Leszek</t>
  </si>
  <si>
    <t>Z/0578/15</t>
  </si>
  <si>
    <t>PIKCIUN</t>
  </si>
  <si>
    <t>Z/0579/15</t>
  </si>
  <si>
    <t>BARTŁOCZUK</t>
  </si>
  <si>
    <t>Z/0583/15</t>
  </si>
  <si>
    <t>STANKIEWICZ</t>
  </si>
  <si>
    <t>Z/0589/15</t>
  </si>
  <si>
    <t>HOSTYŃSKI</t>
  </si>
  <si>
    <t>Zespół Szkół nr 5 Sanok</t>
  </si>
  <si>
    <t>Z/0597/15</t>
  </si>
  <si>
    <t>MIKOŁAJUK</t>
  </si>
  <si>
    <t>Z/0610/15</t>
  </si>
  <si>
    <t>ZIOMEK-NOGAL</t>
  </si>
  <si>
    <t>Z/0629/15</t>
  </si>
  <si>
    <t>GUTOWSKI</t>
  </si>
  <si>
    <t>Z/0679/15</t>
  </si>
  <si>
    <t>KUDŁA</t>
  </si>
  <si>
    <t>Z/0698/15</t>
  </si>
  <si>
    <t>KUBIN</t>
  </si>
  <si>
    <t>Liwia</t>
  </si>
  <si>
    <t>Z/0699/15</t>
  </si>
  <si>
    <t>Ireneusz</t>
  </si>
  <si>
    <t>LO 158 im.Izabeli Czartoryskiej Warszawa</t>
  </si>
  <si>
    <t>Z/0734/15</t>
  </si>
  <si>
    <t>GRZYWIŃSKA</t>
  </si>
  <si>
    <t>LO Warszawa</t>
  </si>
  <si>
    <t>Z/0738/15</t>
  </si>
  <si>
    <t>BRAUN</t>
  </si>
  <si>
    <t>LO 28 Im . Kochanowskiego Warszawa</t>
  </si>
  <si>
    <t>Z/0746/15</t>
  </si>
  <si>
    <t>STADNICKI</t>
  </si>
  <si>
    <t>JANICKI</t>
  </si>
  <si>
    <t>Z/0790/15</t>
  </si>
  <si>
    <t>CZYSZCZOŃ</t>
  </si>
  <si>
    <t>Z/0796/15</t>
  </si>
  <si>
    <t>Z/0800/15</t>
  </si>
  <si>
    <t>Z/0820/15</t>
  </si>
  <si>
    <t>Z/0822/15</t>
  </si>
  <si>
    <t>RZEPKA</t>
  </si>
  <si>
    <t>POSA Zakopane</t>
  </si>
  <si>
    <t>Z/0831/15</t>
  </si>
  <si>
    <t>CHOJECKI</t>
  </si>
  <si>
    <t>MICHAŁ</t>
  </si>
  <si>
    <t>Z/0832/15</t>
  </si>
  <si>
    <t>JANKO-MIELCARSKA</t>
  </si>
  <si>
    <t>Z/0833/15</t>
  </si>
  <si>
    <t>Z/0846/15</t>
  </si>
  <si>
    <t>FIAŁKOWSKI</t>
  </si>
  <si>
    <t>Z/0851/15</t>
  </si>
  <si>
    <t>Z/0853/15</t>
  </si>
  <si>
    <t>KRAJNIK</t>
  </si>
  <si>
    <t>Z/0862/15</t>
  </si>
  <si>
    <t>ZAKIERSKA</t>
  </si>
  <si>
    <t>Z/0871/15</t>
  </si>
  <si>
    <t>SPMS Zakopane</t>
  </si>
  <si>
    <t>Z/0884/15</t>
  </si>
  <si>
    <t>GĄSIENICA-ROJ</t>
  </si>
  <si>
    <t>Z/0893/15</t>
  </si>
  <si>
    <t>GAWRACZYŃSKA</t>
  </si>
  <si>
    <t>Z/0905/15</t>
  </si>
  <si>
    <t>Z/0913/15</t>
  </si>
  <si>
    <t>Z/0923/15</t>
  </si>
  <si>
    <t>DĘBIŃSKI</t>
  </si>
  <si>
    <t>SP 7</t>
  </si>
  <si>
    <t>Z/0926/15</t>
  </si>
  <si>
    <t>HYJEK</t>
  </si>
  <si>
    <t>PAWLAK Anna</t>
  </si>
  <si>
    <t>FUŁAWKA Sara</t>
  </si>
  <si>
    <t>WOLSKA Lena</t>
  </si>
  <si>
    <t>GÓRKA Dagmara</t>
  </si>
  <si>
    <t>AMBROZIK Sandra</t>
  </si>
  <si>
    <t>DYSZYŃSKA Wiktoria</t>
  </si>
  <si>
    <t>WOJCIECHOWSKA Zofia</t>
  </si>
  <si>
    <t>FLORCZYK Diana</t>
  </si>
  <si>
    <t>BEDNARZ Julianna</t>
  </si>
  <si>
    <t>STUDNIAREK Marcel</t>
  </si>
  <si>
    <t>SZCZUBIAŁA Wojciech</t>
  </si>
  <si>
    <t>MACHALICA Dawid</t>
  </si>
  <si>
    <t>NOWAK Wiktoria</t>
  </si>
  <si>
    <t>TOMICZAK Anna</t>
  </si>
  <si>
    <t>SOBCZAK Agata</t>
  </si>
  <si>
    <t>POLAKOWSKA Julia</t>
  </si>
  <si>
    <t>DYSZYŃSKA Antonina</t>
  </si>
  <si>
    <t>GIERAS Martyna</t>
  </si>
  <si>
    <t>GONTARZ Hanna</t>
  </si>
  <si>
    <t>PULIKOWSKA Inez</t>
  </si>
  <si>
    <t>KOROTYSZEWSKA Lena</t>
  </si>
  <si>
    <t>IWANEK Miłosz</t>
  </si>
  <si>
    <t>WIATRZYK Miłosz</t>
  </si>
  <si>
    <t>PARCHAN Dawid</t>
  </si>
  <si>
    <t>GODZIK Michał</t>
  </si>
  <si>
    <t>ŁUKASZCZYK Maciej</t>
  </si>
  <si>
    <t>SEKUŁA Oleg</t>
  </si>
  <si>
    <t>ŚLIWA Tymon</t>
  </si>
  <si>
    <t>MOKROGULSKA Martyna</t>
  </si>
  <si>
    <t>FEDAK Gaja</t>
  </si>
  <si>
    <t>STRYJEWSKA Zuzanna</t>
  </si>
  <si>
    <t>JAROSZYŃSKA Izabela</t>
  </si>
  <si>
    <t>MALINOWSKA Dagmara</t>
  </si>
  <si>
    <t>MAGDZIARZ Veronika</t>
  </si>
  <si>
    <t>KLATKA Amelia</t>
  </si>
  <si>
    <t>ZIÓŁKOWSKA Martyna</t>
  </si>
  <si>
    <t>STAWIANA Lidia</t>
  </si>
  <si>
    <t>PARCHAN Pola</t>
  </si>
  <si>
    <t>PERZYŃSKI Jan</t>
  </si>
  <si>
    <t>IZDEBSKI Natan</t>
  </si>
  <si>
    <t>WIECZOREK Rafał</t>
  </si>
  <si>
    <t>LEPIK Artsiom</t>
  </si>
  <si>
    <t>PUŁAWSKI Paweł</t>
  </si>
  <si>
    <t>GAWRYSZEK Stanisław</t>
  </si>
  <si>
    <t>GAWRON Hanna</t>
  </si>
  <si>
    <t>ROZUMETZ Ivanna</t>
  </si>
  <si>
    <t>ABRATKIEWICZ Laura</t>
  </si>
  <si>
    <t>WARYCH Pola</t>
  </si>
  <si>
    <t>DZIADAK Zofia</t>
  </si>
  <si>
    <t>POTOCKA Izabela</t>
  </si>
  <si>
    <t>KALETA Maja</t>
  </si>
  <si>
    <t>FIRLIT Amelia</t>
  </si>
  <si>
    <t>ŁUKASZCZYK Gloria</t>
  </si>
  <si>
    <t>GIERAS Weronika</t>
  </si>
  <si>
    <t>SZCZEPAŃSKI Antoni</t>
  </si>
  <si>
    <t>JASIŃSKI Tymon</t>
  </si>
  <si>
    <t>NAPORA Michał</t>
  </si>
  <si>
    <t>CIEŚLAK Gromosław</t>
  </si>
  <si>
    <t>ORŁOWSKI Oskar</t>
  </si>
  <si>
    <t>BOGUSZEWSKI Karol</t>
  </si>
  <si>
    <t>STEPANIUK Jura</t>
  </si>
  <si>
    <t>FIŁKA Milena</t>
  </si>
  <si>
    <t>LEŚNIEWSKA Gabriela</t>
  </si>
  <si>
    <t>GAICKA Natalia</t>
  </si>
  <si>
    <t>MILER Maja</t>
  </si>
  <si>
    <t>NAZARKIEWICZ Laura</t>
  </si>
  <si>
    <t>BIERĆ Hanna</t>
  </si>
  <si>
    <t>DOBERSTEIN Iga</t>
  </si>
  <si>
    <t>WOŁCZYŃSKA Zuzanna</t>
  </si>
  <si>
    <t>CHMIELEWSKA Zuzanna</t>
  </si>
  <si>
    <t>WĘGRZYNOWSKA Amelia</t>
  </si>
  <si>
    <t>SŁABOSZ Tymon</t>
  </si>
  <si>
    <t>JURGIEL Igor</t>
  </si>
  <si>
    <t>PAŃSZCZYK Jan</t>
  </si>
  <si>
    <t>BERNACKI Franciszek</t>
  </si>
  <si>
    <t>DOAN Minh Khang</t>
  </si>
  <si>
    <t>SMYKIEWICZ Franciszek</t>
  </si>
  <si>
    <t>GOLEWSKI Mikołaj</t>
  </si>
  <si>
    <t>ZALEWSKI Igor</t>
  </si>
  <si>
    <t>LEBDOWICZ Zuzanna</t>
  </si>
  <si>
    <t>MACIASZCZYK Nadia</t>
  </si>
  <si>
    <t>MORDAKA Laura</t>
  </si>
  <si>
    <t>RAMOTOWSKI Stanisław</t>
  </si>
  <si>
    <t>JANKOWSKA Anna</t>
  </si>
  <si>
    <t>SOBCZAK Alicja</t>
  </si>
  <si>
    <t>KUDRYCKA Julia</t>
  </si>
  <si>
    <t>BARNOWSKA Nikola</t>
  </si>
  <si>
    <t>SZCZEPAŃSKA Ewa</t>
  </si>
  <si>
    <t>SŁABOSZ Lena</t>
  </si>
  <si>
    <t>CIAGADLAK Zuzanna</t>
  </si>
  <si>
    <t>MARCINKOWSKI Aleks</t>
  </si>
  <si>
    <t xml:space="preserve"> Top1</t>
  </si>
  <si>
    <t xml:space="preserve"> Top2</t>
  </si>
  <si>
    <t xml:space="preserve"> Top3</t>
  </si>
  <si>
    <t xml:space="preserve"> Top4</t>
  </si>
  <si>
    <t xml:space="preserve"> Rank</t>
  </si>
  <si>
    <t>MYLKA Helena</t>
  </si>
  <si>
    <t>ŁAPETA Zofia</t>
  </si>
  <si>
    <t>LEWANDOWSKA Julia</t>
  </si>
  <si>
    <t>KASPRZYK Jerzy</t>
  </si>
  <si>
    <t>HABERA Filip</t>
  </si>
  <si>
    <t>GRUSZKA Tadeusz</t>
  </si>
  <si>
    <t>HOTAŁA Wiktoria</t>
  </si>
  <si>
    <t>LASOCKA Amelia</t>
  </si>
  <si>
    <t>KAŁOWSKA Anna</t>
  </si>
  <si>
    <t>LASOCKI Michał</t>
  </si>
  <si>
    <t>Z/0264/24</t>
  </si>
  <si>
    <t>Z/0265/24</t>
  </si>
  <si>
    <t>BYSZEWSKI - KARPIEL</t>
  </si>
  <si>
    <t>Z/0266/24</t>
  </si>
  <si>
    <t>GĄSIENICA - FRONEK</t>
  </si>
  <si>
    <t>Z/0267/24</t>
  </si>
  <si>
    <t>STANUCH</t>
  </si>
  <si>
    <t>...</t>
  </si>
  <si>
    <t>Z/0272/24</t>
  </si>
  <si>
    <t>DZIEWANOWSKI</t>
  </si>
  <si>
    <t>LIPCZYŃSKA</t>
  </si>
  <si>
    <t>Z/0276/24</t>
  </si>
  <si>
    <t>Z/0278/24</t>
  </si>
  <si>
    <t>MISIAKIEWICZ</t>
  </si>
  <si>
    <t>Z/0279/24</t>
  </si>
  <si>
    <t>Z/0280/24</t>
  </si>
  <si>
    <t>Z/0281/24</t>
  </si>
  <si>
    <t>KUCAB</t>
  </si>
  <si>
    <t>Z/0282/24</t>
  </si>
  <si>
    <t>SADOWSKA - PODGÓRNY</t>
  </si>
  <si>
    <t>Z/0283/24</t>
  </si>
  <si>
    <t>SOŁTYSIK</t>
  </si>
  <si>
    <t>Z/0285/24</t>
  </si>
  <si>
    <t>Z/0286/24</t>
  </si>
  <si>
    <t>KLIMCZAK</t>
  </si>
  <si>
    <t>ZAWADZKA</t>
  </si>
  <si>
    <t>Z/0288/24</t>
  </si>
  <si>
    <t>DAWIDOWSKI</t>
  </si>
  <si>
    <t>Z/0289/24</t>
  </si>
  <si>
    <t>Z/0290/24</t>
  </si>
  <si>
    <t>MOSZCZYŃSKI</t>
  </si>
  <si>
    <t>David</t>
  </si>
  <si>
    <t>Z/0291/24</t>
  </si>
  <si>
    <t>BIRECKI</t>
  </si>
  <si>
    <t>Z/0292/24</t>
  </si>
  <si>
    <t>PTASZNIK</t>
  </si>
  <si>
    <t>Z/0293/24</t>
  </si>
  <si>
    <t>BAŃCZYK</t>
  </si>
  <si>
    <t>Z/0295/24</t>
  </si>
  <si>
    <t>Bruno</t>
  </si>
  <si>
    <t>Z/0297/24</t>
  </si>
  <si>
    <t>KILAR</t>
  </si>
  <si>
    <t>NESTOROWICZ</t>
  </si>
  <si>
    <t>SP2</t>
  </si>
  <si>
    <t>Z/0301/24</t>
  </si>
  <si>
    <t>JĘDRYSIAK</t>
  </si>
  <si>
    <t>Z/0302/24</t>
  </si>
  <si>
    <t>DYNDA</t>
  </si>
  <si>
    <t>Z/0303/24</t>
  </si>
  <si>
    <t>Z/0304/24</t>
  </si>
  <si>
    <t xml:space="preserve">SP Grono Górne </t>
  </si>
  <si>
    <t>Z/0306/24</t>
  </si>
  <si>
    <t>PRZYŁUCKA</t>
  </si>
  <si>
    <t xml:space="preserve">SP14 Elbląg </t>
  </si>
  <si>
    <t>Z/0262/23</t>
  </si>
  <si>
    <t>Z/0106/22</t>
  </si>
  <si>
    <t>JANISZ</t>
  </si>
  <si>
    <t>Z/0265/21</t>
  </si>
  <si>
    <t>KOSTECKA</t>
  </si>
  <si>
    <t>Z/0303/21</t>
  </si>
  <si>
    <t>GŁUCHOWSKA</t>
  </si>
  <si>
    <t>Aneta</t>
  </si>
  <si>
    <t>Z/0052/17</t>
  </si>
  <si>
    <t>CHILIMONIUK</t>
  </si>
  <si>
    <t>SP 22  Białystok</t>
  </si>
  <si>
    <t>Z/0054/17</t>
  </si>
  <si>
    <t>SAGANEK</t>
  </si>
  <si>
    <t>Z/0169/16</t>
  </si>
  <si>
    <t>ŚLIŻEWSKA</t>
  </si>
  <si>
    <t>CHMIEL Jagoda</t>
  </si>
  <si>
    <t>ŁAJEWSKA Maja</t>
  </si>
  <si>
    <t>MROWIŃSKI Oliwier</t>
  </si>
  <si>
    <t>GODZIK Łukasz</t>
  </si>
  <si>
    <t>NAMIĘTA Wiktor</t>
  </si>
  <si>
    <t>KILAR Rafał</t>
  </si>
  <si>
    <t>Z/0308/24</t>
  </si>
  <si>
    <t>LANGIEWICZ</t>
  </si>
  <si>
    <t>Z/0309/24</t>
  </si>
  <si>
    <t>Montesori</t>
  </si>
  <si>
    <t>Z/0310/24</t>
  </si>
  <si>
    <t>KRUCZEK</t>
  </si>
  <si>
    <t>Z/0311/24</t>
  </si>
  <si>
    <t>Z/0312/24</t>
  </si>
  <si>
    <t>Z/0313/24</t>
  </si>
  <si>
    <t>PIWOWARCZYK</t>
  </si>
  <si>
    <t>Z/0314/24</t>
  </si>
  <si>
    <t>Z/0315/24</t>
  </si>
  <si>
    <t>BOREK</t>
  </si>
  <si>
    <t>Sp 13 w Tomaszowie Maz</t>
  </si>
  <si>
    <t>Z/0316/24</t>
  </si>
  <si>
    <t>Z/0317/24</t>
  </si>
  <si>
    <t>STAŃCZAK</t>
  </si>
  <si>
    <t xml:space="preserve">SP Polskich Olimipijczyków w Osiedlu Niewiadów </t>
  </si>
  <si>
    <t>Z/0318/24</t>
  </si>
  <si>
    <t>PEŁKA</t>
  </si>
  <si>
    <t>ZSP 2 Tomaszów Maz.</t>
  </si>
  <si>
    <t>Z/0319/24</t>
  </si>
  <si>
    <t>MYRDA</t>
  </si>
  <si>
    <t>SP Białka Tatrzańksa</t>
  </si>
  <si>
    <t>Z/0159/23</t>
  </si>
  <si>
    <t>Z/0324/24</t>
  </si>
  <si>
    <t>Łucja</t>
  </si>
  <si>
    <t>PIENIĄŻEK</t>
  </si>
  <si>
    <t>Lili</t>
  </si>
  <si>
    <t>DYNDA Jakub</t>
  </si>
  <si>
    <t>MENDEL Szymon</t>
  </si>
  <si>
    <t>STAŃCZAK Aleksander</t>
  </si>
  <si>
    <t>Z/0001/25</t>
  </si>
  <si>
    <t>CHYTŁA</t>
  </si>
  <si>
    <t>POL</t>
  </si>
  <si>
    <t>Z/0002/25</t>
  </si>
  <si>
    <t>LACH</t>
  </si>
  <si>
    <t>Z/0003/25</t>
  </si>
  <si>
    <t>STACH</t>
  </si>
  <si>
    <t>SP 8 Sanok</t>
  </si>
  <si>
    <t>Z/0004/25</t>
  </si>
  <si>
    <t>STAROŚCIAK</t>
  </si>
  <si>
    <t>Z/0005/25</t>
  </si>
  <si>
    <t>SP Kostarowce</t>
  </si>
  <si>
    <t>Z/0006/25</t>
  </si>
  <si>
    <t>Z/0007/25</t>
  </si>
  <si>
    <t>Z/0008/25</t>
  </si>
  <si>
    <t>KIELISZEK</t>
  </si>
  <si>
    <t>Z/0009/25</t>
  </si>
  <si>
    <t>MAKOWSKA</t>
  </si>
  <si>
    <t>Adela</t>
  </si>
  <si>
    <t>Z/0010/25</t>
  </si>
  <si>
    <t>Z/0011/25</t>
  </si>
  <si>
    <t>Z/0012/25</t>
  </si>
  <si>
    <t>Z/0013/25</t>
  </si>
  <si>
    <t>Zoja</t>
  </si>
  <si>
    <t>Z/0014/25</t>
  </si>
  <si>
    <t>Z/0015/25</t>
  </si>
  <si>
    <t>Z/0016/25</t>
  </si>
  <si>
    <t>SP6 Białystok</t>
  </si>
  <si>
    <t>Z/0017/25</t>
  </si>
  <si>
    <t>Z/0018/25</t>
  </si>
  <si>
    <t>Z/0019/25</t>
  </si>
  <si>
    <t>Z/0020/25</t>
  </si>
  <si>
    <t>Z/0021/25</t>
  </si>
  <si>
    <t>Z/0022/25</t>
  </si>
  <si>
    <t>Z/0023/25</t>
  </si>
  <si>
    <t>Z/0024/25</t>
  </si>
  <si>
    <t>Z/0025/25</t>
  </si>
  <si>
    <t>KUIROCZYCKI-SANIUTYCZ</t>
  </si>
  <si>
    <t>Z/0026/25</t>
  </si>
  <si>
    <t>Z/0027/25</t>
  </si>
  <si>
    <t>Z/0028/25</t>
  </si>
  <si>
    <t>Z/0029/25</t>
  </si>
  <si>
    <t>Z/0030/25</t>
  </si>
  <si>
    <t>Z/0031/25</t>
  </si>
  <si>
    <t>Z/0032/25</t>
  </si>
  <si>
    <t>Z/0033/25</t>
  </si>
  <si>
    <t>Z/0034/25</t>
  </si>
  <si>
    <t>Z/0035/25</t>
  </si>
  <si>
    <t>Z/0036/25</t>
  </si>
  <si>
    <t>Z/0037/25</t>
  </si>
  <si>
    <t>Z/0038/25</t>
  </si>
  <si>
    <t>Z/0039/25</t>
  </si>
  <si>
    <t>Z/0040/25</t>
  </si>
  <si>
    <t>Z/0041/25</t>
  </si>
  <si>
    <t>SZAŁAJ</t>
  </si>
  <si>
    <t>Z/0042/25</t>
  </si>
  <si>
    <t>Z/0043/25</t>
  </si>
  <si>
    <t>Z/0044/25</t>
  </si>
  <si>
    <t>Z/0045/25</t>
  </si>
  <si>
    <t>Z/0046/25</t>
  </si>
  <si>
    <t>Z/0047/25</t>
  </si>
  <si>
    <t>Z/0048/25</t>
  </si>
  <si>
    <t>Z/0049/25</t>
  </si>
  <si>
    <t>LUSZTAK</t>
  </si>
  <si>
    <t>Z/0050/25</t>
  </si>
  <si>
    <t>KOENIG</t>
  </si>
  <si>
    <t>Maura</t>
  </si>
  <si>
    <t>Z/0051/25</t>
  </si>
  <si>
    <t>DYRIV</t>
  </si>
  <si>
    <t>Denys</t>
  </si>
  <si>
    <t>Z/0052/25</t>
  </si>
  <si>
    <t>Z/0053/25</t>
  </si>
  <si>
    <t>Z/0054/25</t>
  </si>
  <si>
    <t>KAZIJEVS</t>
  </si>
  <si>
    <t>Mauhammads</t>
  </si>
  <si>
    <t>Z/0055/25</t>
  </si>
  <si>
    <t>Z/0056/25</t>
  </si>
  <si>
    <t>ZACHARSKA</t>
  </si>
  <si>
    <t>Z/0057/25</t>
  </si>
  <si>
    <t>GORGOŃ</t>
  </si>
  <si>
    <t>Z/0058/25</t>
  </si>
  <si>
    <t>WASILCZUK</t>
  </si>
  <si>
    <t>Z/0059/25</t>
  </si>
  <si>
    <t>KORDALA</t>
  </si>
  <si>
    <t>Z/0060/25</t>
  </si>
  <si>
    <t>ZAPOLSKA</t>
  </si>
  <si>
    <t>Z/0061/25</t>
  </si>
  <si>
    <t>Z/0062/25</t>
  </si>
  <si>
    <t>Z/0063/25</t>
  </si>
  <si>
    <t>ŚLIWOWSKI</t>
  </si>
  <si>
    <t>Edward</t>
  </si>
  <si>
    <t>Z/0064/25</t>
  </si>
  <si>
    <t>SZUTKIEWICZ</t>
  </si>
  <si>
    <t>Z/0065/25</t>
  </si>
  <si>
    <t>STROCZKOWSKI</t>
  </si>
  <si>
    <t>Z/0066/25</t>
  </si>
  <si>
    <t>SIVAK</t>
  </si>
  <si>
    <t>Kyrylo</t>
  </si>
  <si>
    <t>Z/0067/25</t>
  </si>
  <si>
    <t>ROSA</t>
  </si>
  <si>
    <t>Z/0068/25</t>
  </si>
  <si>
    <t>PERKOWSKI</t>
  </si>
  <si>
    <t>Z/0069/25</t>
  </si>
  <si>
    <t>PANKAVETS</t>
  </si>
  <si>
    <t>Daminik</t>
  </si>
  <si>
    <t>Z/0070/25</t>
  </si>
  <si>
    <t>Z/0071/25</t>
  </si>
  <si>
    <t>LIPSKI</t>
  </si>
  <si>
    <t>Z/0072/25</t>
  </si>
  <si>
    <t>KONOPKO-GÓRSKA</t>
  </si>
  <si>
    <t>Danuta</t>
  </si>
  <si>
    <t>Z/0073/25</t>
  </si>
  <si>
    <t>KOŁODZIEJ</t>
  </si>
  <si>
    <t>Z/0074/25</t>
  </si>
  <si>
    <t>KITLARZ</t>
  </si>
  <si>
    <t>Z/0075/25</t>
  </si>
  <si>
    <t>JABŁONOWSKI</t>
  </si>
  <si>
    <t>Z/0076/25</t>
  </si>
  <si>
    <t>IGNACIUK</t>
  </si>
  <si>
    <t>Z/0077/25</t>
  </si>
  <si>
    <t>GRĄDZKA</t>
  </si>
  <si>
    <t>Z/0078/25</t>
  </si>
  <si>
    <t>Z/0079/25</t>
  </si>
  <si>
    <t>FORYŚ</t>
  </si>
  <si>
    <t>Z/0080/25</t>
  </si>
  <si>
    <t>CHODAKOWSKI</t>
  </si>
  <si>
    <t>Z/0081/25</t>
  </si>
  <si>
    <t>ASTAKHAVA</t>
  </si>
  <si>
    <t>Nadzeya</t>
  </si>
  <si>
    <t>Z/0082/25</t>
  </si>
  <si>
    <t>BRZOSTOWSKA</t>
  </si>
  <si>
    <t>Z/0083/25</t>
  </si>
  <si>
    <t>BUSŁOWSKA</t>
  </si>
  <si>
    <t>Z/0084/25</t>
  </si>
  <si>
    <t>WYLEGAŁA</t>
  </si>
  <si>
    <t>Linianna</t>
  </si>
  <si>
    <t>Z/0085/25</t>
  </si>
  <si>
    <t>Z/0086/25</t>
  </si>
  <si>
    <t>Veronica</t>
  </si>
  <si>
    <t>Z/0087/25</t>
  </si>
  <si>
    <t>BIEGANOWSKA</t>
  </si>
  <si>
    <t>Z/0088/25</t>
  </si>
  <si>
    <t>Z/0089/25</t>
  </si>
  <si>
    <t>Z/0090/25</t>
  </si>
  <si>
    <t>WAWRZOS</t>
  </si>
  <si>
    <t>Z/0091/25</t>
  </si>
  <si>
    <t>Z/0092/25</t>
  </si>
  <si>
    <t>Z/0093/25</t>
  </si>
  <si>
    <t>APANOWICZ</t>
  </si>
  <si>
    <t>Z/0094/25</t>
  </si>
  <si>
    <t>Z/0095/25</t>
  </si>
  <si>
    <t>BUKOWSKA</t>
  </si>
  <si>
    <t>Z/0096/25</t>
  </si>
  <si>
    <t>Z/0097/25</t>
  </si>
  <si>
    <t>SŁOTWIŃSKA</t>
  </si>
  <si>
    <t>Z/0098/25</t>
  </si>
  <si>
    <t>Z/0099/25</t>
  </si>
  <si>
    <t>KACZMAREK</t>
  </si>
  <si>
    <t>Beniamin</t>
  </si>
  <si>
    <t>Sp 7 w Tomaszowie Mazowieckim</t>
  </si>
  <si>
    <t>Z/0100/25</t>
  </si>
  <si>
    <t>Z/0101/25</t>
  </si>
  <si>
    <t>KUŚMIERZ</t>
  </si>
  <si>
    <t>Z/0102/25</t>
  </si>
  <si>
    <t>MACH</t>
  </si>
  <si>
    <t>Szkoła podstawowa mistrzostwa sportowego Marcina Gortata w Łodzi</t>
  </si>
  <si>
    <t>Z/0103/25</t>
  </si>
  <si>
    <t>MAJKA</t>
  </si>
  <si>
    <t xml:space="preserve">Sp 7 </t>
  </si>
  <si>
    <t>Z/0104/25</t>
  </si>
  <si>
    <t>Z/0105/25</t>
  </si>
  <si>
    <t>MOSTOWSKA</t>
  </si>
  <si>
    <t>Z/0106/25</t>
  </si>
  <si>
    <t>NIEDZIELA</t>
  </si>
  <si>
    <t>Z/0107/25</t>
  </si>
  <si>
    <t>Z/0108/25</t>
  </si>
  <si>
    <t>SOBIERSKA</t>
  </si>
  <si>
    <t>Z/0109/25</t>
  </si>
  <si>
    <t>ADAMUS</t>
  </si>
  <si>
    <t>Sp 14 w Tomaszowie Maz</t>
  </si>
  <si>
    <t>Z/0110/25</t>
  </si>
  <si>
    <t>NAJDZION</t>
  </si>
  <si>
    <t>Z/0111/25</t>
  </si>
  <si>
    <t>Z/0112/25</t>
  </si>
  <si>
    <t>KOŁODZIEJCZYK</t>
  </si>
  <si>
    <t>Z/0113/25</t>
  </si>
  <si>
    <t>RESZKA</t>
  </si>
  <si>
    <t>Z/0114/25</t>
  </si>
  <si>
    <t>BĄCZYK</t>
  </si>
  <si>
    <t>Z/0115/25</t>
  </si>
  <si>
    <t>BOJARCZAK</t>
  </si>
  <si>
    <t>Z/0116/25</t>
  </si>
  <si>
    <t>DEREWENDA</t>
  </si>
  <si>
    <t>Z/0117/25</t>
  </si>
  <si>
    <t>DO NASCIMENTO-ZIENIUK</t>
  </si>
  <si>
    <t>Z/0118/25</t>
  </si>
  <si>
    <t>Z/0119/25</t>
  </si>
  <si>
    <t>JAKUBOWSKA</t>
  </si>
  <si>
    <t>Felicja</t>
  </si>
  <si>
    <t>Z/0120/25</t>
  </si>
  <si>
    <t>KIEZIK</t>
  </si>
  <si>
    <t>Z/0121/25</t>
  </si>
  <si>
    <t>KLEVANIUK</t>
  </si>
  <si>
    <t>Maxim</t>
  </si>
  <si>
    <t>Z/0122/25</t>
  </si>
  <si>
    <t>Valeriia</t>
  </si>
  <si>
    <t>Z/0123/25</t>
  </si>
  <si>
    <t>KLIMEK</t>
  </si>
  <si>
    <t>Z/0124/25</t>
  </si>
  <si>
    <t>Maximilian</t>
  </si>
  <si>
    <t>Z/0125/25</t>
  </si>
  <si>
    <t>KROPIEWNICKI</t>
  </si>
  <si>
    <t>Z/0126/25</t>
  </si>
  <si>
    <t>Z/0127/25</t>
  </si>
  <si>
    <t>ORZECHOWSKI</t>
  </si>
  <si>
    <t>Z/0128/25</t>
  </si>
  <si>
    <t>Z/0129/25</t>
  </si>
  <si>
    <t>POŹNIAK</t>
  </si>
  <si>
    <t>Z/0130/25</t>
  </si>
  <si>
    <t>RUTKOWSKI</t>
  </si>
  <si>
    <t>Z/0131/25</t>
  </si>
  <si>
    <t>SHCHERBAKOV</t>
  </si>
  <si>
    <t>Marat</t>
  </si>
  <si>
    <t>Z/0132/25</t>
  </si>
  <si>
    <t>Z/0133/25</t>
  </si>
  <si>
    <t>TROFIMIUK</t>
  </si>
  <si>
    <t>Z/0134/25</t>
  </si>
  <si>
    <t>WAKULUK</t>
  </si>
  <si>
    <t>Z/0135/25</t>
  </si>
  <si>
    <t>WORONKO</t>
  </si>
  <si>
    <t>Z/0136/25</t>
  </si>
  <si>
    <t>YUSHKEVICH</t>
  </si>
  <si>
    <t>Karalina</t>
  </si>
  <si>
    <t>Z/0137/25</t>
  </si>
  <si>
    <t>Z/0138/25</t>
  </si>
  <si>
    <t>Uladzislau</t>
  </si>
  <si>
    <t>Z/0139/25</t>
  </si>
  <si>
    <t>CHORĄŻY</t>
  </si>
  <si>
    <t>Z/0140/25</t>
  </si>
  <si>
    <t>GUST</t>
  </si>
  <si>
    <t>Z/0141/25</t>
  </si>
  <si>
    <t>JANICKA</t>
  </si>
  <si>
    <t>Z/0142/25</t>
  </si>
  <si>
    <t>Z/0143/25</t>
  </si>
  <si>
    <t>ŻEGOTA</t>
  </si>
  <si>
    <t>Z/0144/25</t>
  </si>
  <si>
    <t>Z/0145/25</t>
  </si>
  <si>
    <t>PODLASEK</t>
  </si>
  <si>
    <t>Z/0146/25</t>
  </si>
  <si>
    <t>REBZDA</t>
  </si>
  <si>
    <t>Z/0147/25</t>
  </si>
  <si>
    <t>LACHOWSKA</t>
  </si>
  <si>
    <t>Z/0148/25</t>
  </si>
  <si>
    <t>KIRKER</t>
  </si>
  <si>
    <t>Z/0149/25</t>
  </si>
  <si>
    <t>SZCZEPANSKA</t>
  </si>
  <si>
    <t>Sp 6 Tomaszów Mazowiecki</t>
  </si>
  <si>
    <t>Z/0150/25</t>
  </si>
  <si>
    <t>ZAJĄC</t>
  </si>
  <si>
    <t>Z/0151/25</t>
  </si>
  <si>
    <t>Sp 9 Tomaszów Mazowiecki</t>
  </si>
  <si>
    <t>Z/0152/25</t>
  </si>
  <si>
    <t>Z/0153/25</t>
  </si>
  <si>
    <t>SP nr 6 w Otwocku</t>
  </si>
  <si>
    <t>Z/0154/25</t>
  </si>
  <si>
    <t>sp3 milanówek</t>
  </si>
  <si>
    <t>Z/0155/25</t>
  </si>
  <si>
    <t>STĘPNIAK</t>
  </si>
  <si>
    <t>SP7 Giżycko</t>
  </si>
  <si>
    <t>Z/0156/25</t>
  </si>
  <si>
    <t>BARTCZAK</t>
  </si>
  <si>
    <t>Z/0157/25</t>
  </si>
  <si>
    <t>PŁOSIŃSKI</t>
  </si>
  <si>
    <t>Z/0158/25</t>
  </si>
  <si>
    <t>SAWICKI</t>
  </si>
  <si>
    <t xml:space="preserve">SP7 Giżycko </t>
  </si>
  <si>
    <t>Z/0159/25</t>
  </si>
  <si>
    <t>JANOWICZ</t>
  </si>
  <si>
    <t>Z/0160/25</t>
  </si>
  <si>
    <t>GIERACH</t>
  </si>
  <si>
    <t>Z/0161/25</t>
  </si>
  <si>
    <t>ZDUŃSKA</t>
  </si>
  <si>
    <t>Z/0162/25</t>
  </si>
  <si>
    <t>TOMANKIEWICZ</t>
  </si>
  <si>
    <t>Z/0163/25</t>
  </si>
  <si>
    <t>LEWICKI</t>
  </si>
  <si>
    <t>Z/0164/25</t>
  </si>
  <si>
    <t>KASZCZUK</t>
  </si>
  <si>
    <t>Z/0165/25</t>
  </si>
  <si>
    <t>BATHIS</t>
  </si>
  <si>
    <t>Sylwester</t>
  </si>
  <si>
    <t>Z/0166/25</t>
  </si>
  <si>
    <t>PIEKARSKI</t>
  </si>
  <si>
    <t>Mirosław</t>
  </si>
  <si>
    <t>Z/0167/25</t>
  </si>
  <si>
    <t>SZULIK</t>
  </si>
  <si>
    <t>TUKS Roztocze Tomaszów Lubelski</t>
  </si>
  <si>
    <t>Z/0168/25</t>
  </si>
  <si>
    <t>GĄSIOR</t>
  </si>
  <si>
    <t>KS Turbacz XC</t>
  </si>
  <si>
    <t>Z/0169/25</t>
  </si>
  <si>
    <t>ŚLIFIERSKA</t>
  </si>
  <si>
    <t>Z/0170/25</t>
  </si>
  <si>
    <t>ŁUŻAK</t>
  </si>
  <si>
    <t>Z/0171/25</t>
  </si>
  <si>
    <t>ŁAZOWSKA</t>
  </si>
  <si>
    <t>Z/0172/25</t>
  </si>
  <si>
    <t>BUDZIEJEWSKA</t>
  </si>
  <si>
    <t>Z/0173/25</t>
  </si>
  <si>
    <t>STĘPIEŃ</t>
  </si>
  <si>
    <t>Z/0174/25</t>
  </si>
  <si>
    <t>Z/0175/25</t>
  </si>
  <si>
    <t>DĘBIEC</t>
  </si>
  <si>
    <t>Z/0176/25</t>
  </si>
  <si>
    <t>DUSZYŃSKI</t>
  </si>
  <si>
    <t>Z/0177/25</t>
  </si>
  <si>
    <t>WERESZKA</t>
  </si>
  <si>
    <t>Z/0178/25</t>
  </si>
  <si>
    <t>DZIĄBKOWSKA</t>
  </si>
  <si>
    <t>SP15</t>
  </si>
  <si>
    <t>Z/0179/25</t>
  </si>
  <si>
    <t>KLINOWSKA</t>
  </si>
  <si>
    <t>Z/0180/25</t>
  </si>
  <si>
    <t>MASZLANKA</t>
  </si>
  <si>
    <t>Z/0181/25</t>
  </si>
  <si>
    <t>OŻAROWSKA</t>
  </si>
  <si>
    <t>Z/0182/25</t>
  </si>
  <si>
    <t>KARPAU</t>
  </si>
  <si>
    <t>Makar</t>
  </si>
  <si>
    <t>Z/0183/25</t>
  </si>
  <si>
    <t>DOMAŃSKA</t>
  </si>
  <si>
    <t>Z/0184/25</t>
  </si>
  <si>
    <t>SŁOMIŃSKA</t>
  </si>
  <si>
    <t>Sp 3 Lubin</t>
  </si>
  <si>
    <t>Z/0185/25</t>
  </si>
  <si>
    <t>KRYCHNIAK</t>
  </si>
  <si>
    <t>Z/0186/25</t>
  </si>
  <si>
    <t>Khamidulin</t>
  </si>
  <si>
    <t>Ibragim</t>
  </si>
  <si>
    <t>Z/0187/25</t>
  </si>
  <si>
    <t>Khamidulina</t>
  </si>
  <si>
    <t>Adiya</t>
  </si>
  <si>
    <t>Z/0188/25</t>
  </si>
  <si>
    <t>LUPAN</t>
  </si>
  <si>
    <t>Solomiia</t>
  </si>
  <si>
    <t>Z/0189/25</t>
  </si>
  <si>
    <t>NESTER</t>
  </si>
  <si>
    <t>Ewelina</t>
  </si>
  <si>
    <t>Z/0190/25</t>
  </si>
  <si>
    <t>Z/0191/25</t>
  </si>
  <si>
    <t>CHARYTON</t>
  </si>
  <si>
    <t xml:space="preserve">2 LO w Elblągu </t>
  </si>
  <si>
    <t>Z/0192/25</t>
  </si>
  <si>
    <t>Mila</t>
  </si>
  <si>
    <t>Z/0193/25</t>
  </si>
  <si>
    <t>SOBIECH</t>
  </si>
  <si>
    <t>Z/0194/25</t>
  </si>
  <si>
    <t>ANDRASZEK</t>
  </si>
  <si>
    <t>Z/0195/25</t>
  </si>
  <si>
    <t>KRYSZTOPOWICZ</t>
  </si>
  <si>
    <t>Z/0196/25</t>
  </si>
  <si>
    <t>SOSIEDOV</t>
  </si>
  <si>
    <t>Arsenii</t>
  </si>
  <si>
    <t>Kolegium europejskie Szko</t>
  </si>
  <si>
    <t>Z/0197/25</t>
  </si>
  <si>
    <t>Z/0198/25</t>
  </si>
  <si>
    <t>BŁAHUSZEWSKI</t>
  </si>
  <si>
    <t>Z/0199/25</t>
  </si>
  <si>
    <t>BUKA</t>
  </si>
  <si>
    <t>Yana</t>
  </si>
  <si>
    <t>Z/0200/25</t>
  </si>
  <si>
    <t>Z/0201/25</t>
  </si>
  <si>
    <t>Z/0202/25</t>
  </si>
  <si>
    <t>Z/0203/25</t>
  </si>
  <si>
    <t>DZIKOWICKI</t>
  </si>
  <si>
    <t>Rodion</t>
  </si>
  <si>
    <t>Z/0204/25</t>
  </si>
  <si>
    <t>GAŁUSZEWSKI</t>
  </si>
  <si>
    <t>Z/0205/25</t>
  </si>
  <si>
    <t>GIEREJKO</t>
  </si>
  <si>
    <t>Z/0206/25</t>
  </si>
  <si>
    <t>GOŚCIEWSKI</t>
  </si>
  <si>
    <t>Z/0207/25</t>
  </si>
  <si>
    <t>GÓRECKI</t>
  </si>
  <si>
    <t>Z/0208/25</t>
  </si>
  <si>
    <t>Z/0209/25</t>
  </si>
  <si>
    <t>Z/0210/25</t>
  </si>
  <si>
    <t>KUBAJEWSKI</t>
  </si>
  <si>
    <t>Z/0211/25</t>
  </si>
  <si>
    <t>ŁUPIŃSKA</t>
  </si>
  <si>
    <t>Z/0212/25</t>
  </si>
  <si>
    <t>MARTYNIUK</t>
  </si>
  <si>
    <t>Z/0213/25</t>
  </si>
  <si>
    <t>MIŁKOWSKA</t>
  </si>
  <si>
    <t>Z/0214/25</t>
  </si>
  <si>
    <t>Z/0215/25</t>
  </si>
  <si>
    <t>PRYMAKA</t>
  </si>
  <si>
    <t>Dziamid</t>
  </si>
  <si>
    <t>Z/0216/25</t>
  </si>
  <si>
    <t>Z/0217/25</t>
  </si>
  <si>
    <t>Z/0218/25</t>
  </si>
  <si>
    <t>Z/0219/25</t>
  </si>
  <si>
    <t>WIELGAT</t>
  </si>
  <si>
    <t>Z/0220/25</t>
  </si>
  <si>
    <t>ZAGÓRSKA</t>
  </si>
  <si>
    <t>Z/0221/25</t>
  </si>
  <si>
    <t>KUMIK</t>
  </si>
  <si>
    <t>Z/0222/25</t>
  </si>
  <si>
    <t>WĄTORSKA</t>
  </si>
  <si>
    <t>Z/0223/25</t>
  </si>
  <si>
    <t>Z/0224/25</t>
  </si>
  <si>
    <t>BORYS</t>
  </si>
  <si>
    <t>Z/0225/25</t>
  </si>
  <si>
    <t>SP nr 3 Lubin</t>
  </si>
  <si>
    <t>Z/0226/25</t>
  </si>
  <si>
    <t>Andrii</t>
  </si>
  <si>
    <t>Z/0227/25</t>
  </si>
  <si>
    <t>ZSMS Zakopane</t>
  </si>
  <si>
    <t>Z/0228/25</t>
  </si>
  <si>
    <t>GOŁĘBIOWSKI</t>
  </si>
  <si>
    <t>Z/0229/25</t>
  </si>
  <si>
    <t>Z/0230/25</t>
  </si>
  <si>
    <t>TUKENDORF</t>
  </si>
  <si>
    <t>Z/0231/25</t>
  </si>
  <si>
    <t>Z/0232/25</t>
  </si>
  <si>
    <t>SZCZEPIŃSKA</t>
  </si>
  <si>
    <t>Z/0233/25</t>
  </si>
  <si>
    <t>Z/0234/25</t>
  </si>
  <si>
    <t>SKOWROŃSKI</t>
  </si>
  <si>
    <t>Z/0235/25</t>
  </si>
  <si>
    <t>SKONIECKA</t>
  </si>
  <si>
    <t>Z/0236/25</t>
  </si>
  <si>
    <t>PRYŚLAK</t>
  </si>
  <si>
    <t>Z/0237/25</t>
  </si>
  <si>
    <t>PILCH</t>
  </si>
  <si>
    <t>Z/0238/25</t>
  </si>
  <si>
    <t>Z/0239/25</t>
  </si>
  <si>
    <t>JURGIELEWICZ</t>
  </si>
  <si>
    <t>Z/0240/25</t>
  </si>
  <si>
    <t>JANCZEWSKA</t>
  </si>
  <si>
    <t>Z/0241/25</t>
  </si>
  <si>
    <t>GWIZDEK</t>
  </si>
  <si>
    <t>Z/0242/25</t>
  </si>
  <si>
    <t>GULBIŃSKA</t>
  </si>
  <si>
    <t>Z/0243/25</t>
  </si>
  <si>
    <t>Z/0244/25</t>
  </si>
  <si>
    <t>CHYBŚ</t>
  </si>
  <si>
    <t>Z/0245/25</t>
  </si>
  <si>
    <t>Z/0246/25</t>
  </si>
  <si>
    <t>Z/0247/25</t>
  </si>
  <si>
    <t>BIEŃKOWSKI</t>
  </si>
  <si>
    <t>Milan</t>
  </si>
  <si>
    <t>Z/0248/25</t>
  </si>
  <si>
    <t>BIEŃKO</t>
  </si>
  <si>
    <t>Z/0249/25</t>
  </si>
  <si>
    <t>Z/0250/25</t>
  </si>
  <si>
    <t>ŁOŻAŃSKA</t>
  </si>
  <si>
    <t>Z/0251/25</t>
  </si>
  <si>
    <t>WISŁOCKA</t>
  </si>
  <si>
    <t>Z/0252/25</t>
  </si>
  <si>
    <t>ZSP 1 w Tomaszowie Mazowieckim</t>
  </si>
  <si>
    <t>Z/0253/25</t>
  </si>
  <si>
    <t>DUCH-JACKOWSKA</t>
  </si>
  <si>
    <t xml:space="preserve">Zespół Szkół Prywatnych w Opocznie </t>
  </si>
  <si>
    <t>Z/0254/25</t>
  </si>
  <si>
    <t>DULAS</t>
  </si>
  <si>
    <t xml:space="preserve">Sp w Ujeździe </t>
  </si>
  <si>
    <t>Z/0255/25</t>
  </si>
  <si>
    <t>KAMOCKA</t>
  </si>
  <si>
    <t>Apolonia</t>
  </si>
  <si>
    <t xml:space="preserve">ZSP nr 3 w Tomaszowie Maz </t>
  </si>
  <si>
    <t>Z/0256/25</t>
  </si>
  <si>
    <t>KOPERKIEWICZ</t>
  </si>
  <si>
    <t>Z/0257/25</t>
  </si>
  <si>
    <t>KUBIAK</t>
  </si>
  <si>
    <t>SP w Ujeździe</t>
  </si>
  <si>
    <t>Z/0258/25</t>
  </si>
  <si>
    <t>Z/0259/25</t>
  </si>
  <si>
    <t>WEZNEROWICZ</t>
  </si>
  <si>
    <t>AKPSP w Tomaszowie Maz</t>
  </si>
  <si>
    <t>Z/0260/25</t>
  </si>
  <si>
    <t>Z/0261/25</t>
  </si>
  <si>
    <t>Z/0262/25</t>
  </si>
  <si>
    <t>Z/0263/25</t>
  </si>
  <si>
    <t>PRZYBYŁEK</t>
  </si>
  <si>
    <t>ZSP 7 w Tomaszowie Mazowieckim</t>
  </si>
  <si>
    <t>Z/0264/25</t>
  </si>
  <si>
    <t>SMUS</t>
  </si>
  <si>
    <t xml:space="preserve">Publiczna Szkoła Podstawowa w Opocznie </t>
  </si>
  <si>
    <t>Z/0265/25</t>
  </si>
  <si>
    <t>SANKOWSKA</t>
  </si>
  <si>
    <t>Z/0266/25</t>
  </si>
  <si>
    <t>SP nr 3 w Tomaszowie Mazowieckim</t>
  </si>
  <si>
    <t>Z/0267/25</t>
  </si>
  <si>
    <t>Z/0268/25</t>
  </si>
  <si>
    <t>BALICKA</t>
  </si>
  <si>
    <t>Z/0269/25</t>
  </si>
  <si>
    <t>PAŁECZKO</t>
  </si>
  <si>
    <t>SP21</t>
  </si>
  <si>
    <t>Z/0270/25</t>
  </si>
  <si>
    <t>KALIŃSKI</t>
  </si>
  <si>
    <t>Z/0271/25</t>
  </si>
  <si>
    <t>SMOLAK</t>
  </si>
  <si>
    <t>Z/0272/25</t>
  </si>
  <si>
    <t>RADZYŃSKA</t>
  </si>
  <si>
    <t>Sonia</t>
  </si>
  <si>
    <t>Z/0273/25</t>
  </si>
  <si>
    <t>Z/0274/25</t>
  </si>
  <si>
    <t>GŁOWACKA</t>
  </si>
  <si>
    <t>Z/0275/25</t>
  </si>
  <si>
    <t>BOCZAR</t>
  </si>
  <si>
    <t>SP Pakoszówka</t>
  </si>
  <si>
    <t>Z/0276/25</t>
  </si>
  <si>
    <t>Z/0277/25</t>
  </si>
  <si>
    <t>FRANKE</t>
  </si>
  <si>
    <t>Z/0278/25</t>
  </si>
  <si>
    <t>JAŚKOWIEC</t>
  </si>
  <si>
    <t>Z/0279/25</t>
  </si>
  <si>
    <t>KLIMKOWSKA</t>
  </si>
  <si>
    <t>Z/0280/25</t>
  </si>
  <si>
    <t>KOTLARZ</t>
  </si>
  <si>
    <t>Z/0281/25</t>
  </si>
  <si>
    <t>KOWALIK</t>
  </si>
  <si>
    <t>Z/0282/25</t>
  </si>
  <si>
    <t>PACH</t>
  </si>
  <si>
    <t>Z/0283/25</t>
  </si>
  <si>
    <t>RĄCZKA</t>
  </si>
  <si>
    <t>Z/0284/25</t>
  </si>
  <si>
    <t>SMYKA</t>
  </si>
  <si>
    <t>Z/0285/25</t>
  </si>
  <si>
    <t>SZYBKA</t>
  </si>
  <si>
    <t>Z/0286/25</t>
  </si>
  <si>
    <t>Z/0287/25</t>
  </si>
  <si>
    <t>YURKIV</t>
  </si>
  <si>
    <t>Matvii</t>
  </si>
  <si>
    <t>Z/0288/25</t>
  </si>
  <si>
    <t>ŻYŁKA</t>
  </si>
  <si>
    <t>Z/0289/25</t>
  </si>
  <si>
    <t>Z/0290/25</t>
  </si>
  <si>
    <t>ZELMAN</t>
  </si>
  <si>
    <t>Z/0291/25</t>
  </si>
  <si>
    <t>Z/0292/25</t>
  </si>
  <si>
    <t>OPAŁKA</t>
  </si>
  <si>
    <t>Remigiusz</t>
  </si>
  <si>
    <t>Z/0293/25</t>
  </si>
  <si>
    <t>Z/0294/25</t>
  </si>
  <si>
    <t>MAĆKOWIAK</t>
  </si>
  <si>
    <t>Z/0295/25</t>
  </si>
  <si>
    <t>GARBARCZUK</t>
  </si>
  <si>
    <t>Z/0296/25</t>
  </si>
  <si>
    <t>Z/0297/25</t>
  </si>
  <si>
    <t>BIRECKA</t>
  </si>
  <si>
    <t>Mia</t>
  </si>
  <si>
    <t>Z/0298/25</t>
  </si>
  <si>
    <t>PACZOCHA</t>
  </si>
  <si>
    <t>Z/0299/25</t>
  </si>
  <si>
    <t>CAPAJA</t>
  </si>
  <si>
    <t>Z/0300/25</t>
  </si>
  <si>
    <t>FURMAN</t>
  </si>
  <si>
    <t>Dobrosława</t>
  </si>
  <si>
    <t>Z/0301/25</t>
  </si>
  <si>
    <t>FIC</t>
  </si>
  <si>
    <t>Z/0302/25</t>
  </si>
  <si>
    <t>Z/0303/25</t>
  </si>
  <si>
    <t>WASIAK</t>
  </si>
  <si>
    <t>Z/0304/25</t>
  </si>
  <si>
    <t>TKACZYK</t>
  </si>
  <si>
    <t>Z/0305/25</t>
  </si>
  <si>
    <t>KUJAWA</t>
  </si>
  <si>
    <t>Z/0306/25</t>
  </si>
  <si>
    <t>Maksym</t>
  </si>
  <si>
    <t>Z/0307/25</t>
  </si>
  <si>
    <t>CHRAST</t>
  </si>
  <si>
    <t>Z/0308/25</t>
  </si>
  <si>
    <t>VERBA</t>
  </si>
  <si>
    <t>Yaroslaw</t>
  </si>
  <si>
    <t>Z/0309/25</t>
  </si>
  <si>
    <t>POTOKA</t>
  </si>
  <si>
    <t>Alisa</t>
  </si>
  <si>
    <t>Z/0310/25</t>
  </si>
  <si>
    <t>JUREK</t>
  </si>
  <si>
    <t>Z/0311/25</t>
  </si>
  <si>
    <t>WOJTAS-NOWAK</t>
  </si>
  <si>
    <t>Leśna Szkoła Podstawowa "Swoją drogą" Czarna</t>
  </si>
  <si>
    <t>Z/0312/25</t>
  </si>
  <si>
    <t>Z/0313/25</t>
  </si>
  <si>
    <t>SUZAŃSKA</t>
  </si>
  <si>
    <t>Z/0314/25</t>
  </si>
  <si>
    <t>POPIEL</t>
  </si>
  <si>
    <t>Z/0315/25</t>
  </si>
  <si>
    <t>BEZERRA-PACUŁA</t>
  </si>
  <si>
    <t>Aila</t>
  </si>
  <si>
    <t>Lilis Teams Montessori Sanok</t>
  </si>
  <si>
    <t>Z/0316/25</t>
  </si>
  <si>
    <t>UKS Sprint Sanok</t>
  </si>
  <si>
    <t>sp2 Sanok</t>
  </si>
  <si>
    <t>Z/0317/25</t>
  </si>
  <si>
    <t>TABISZ</t>
  </si>
  <si>
    <t>sp8 Sanok</t>
  </si>
  <si>
    <t>Z/0318/25</t>
  </si>
  <si>
    <t>sp9 Sanok</t>
  </si>
  <si>
    <t>HRYNIEWSKA</t>
  </si>
  <si>
    <t>Z/0328/24</t>
  </si>
  <si>
    <t>PARCZEWSKA</t>
  </si>
  <si>
    <t>Z/0329/24</t>
  </si>
  <si>
    <t>Z/0332/24</t>
  </si>
  <si>
    <t>SP10 Tomaszów Maz</t>
  </si>
  <si>
    <t>Z/0333/24</t>
  </si>
  <si>
    <t>Z/0334/24</t>
  </si>
  <si>
    <t>PUCHALIK</t>
  </si>
  <si>
    <t>Z/0336/24</t>
  </si>
  <si>
    <t>KULIS</t>
  </si>
  <si>
    <t>Z/0338/24</t>
  </si>
  <si>
    <t>Z/0339/24</t>
  </si>
  <si>
    <t>SULISZ</t>
  </si>
  <si>
    <t>Z/0341/24</t>
  </si>
  <si>
    <t>RYTEL-SIŁKA</t>
  </si>
  <si>
    <t>Z/0343/24</t>
  </si>
  <si>
    <t>Vladyslav</t>
  </si>
  <si>
    <t>Z/0344/24</t>
  </si>
  <si>
    <t>ROSOKHA</t>
  </si>
  <si>
    <t>Z/0345/24</t>
  </si>
  <si>
    <t>REKIEĆ</t>
  </si>
  <si>
    <t>Ida</t>
  </si>
  <si>
    <t>Z/0346/24</t>
  </si>
  <si>
    <t>OSIŃSKI</t>
  </si>
  <si>
    <t>Z/0348/24</t>
  </si>
  <si>
    <t>Daryna</t>
  </si>
  <si>
    <t>Z/0349/24</t>
  </si>
  <si>
    <t>MAC</t>
  </si>
  <si>
    <t>Z/0350/24</t>
  </si>
  <si>
    <t>KALBARCZYK</t>
  </si>
  <si>
    <t>Z/0351/24</t>
  </si>
  <si>
    <t>Z/0353/24</t>
  </si>
  <si>
    <t>WILANOWSKA</t>
  </si>
  <si>
    <t>Z/0354/24</t>
  </si>
  <si>
    <t>KURACH</t>
  </si>
  <si>
    <t>Z/0355/24</t>
  </si>
  <si>
    <t>Z/0357/24</t>
  </si>
  <si>
    <t>KISICKA</t>
  </si>
  <si>
    <t>Z/0359/24</t>
  </si>
  <si>
    <t>SZOSTEK-MAKOWSKA</t>
  </si>
  <si>
    <t>Z/0007/23</t>
  </si>
  <si>
    <t>Z/0066/23</t>
  </si>
  <si>
    <t>Z/0114/23</t>
  </si>
  <si>
    <t>MISIAK</t>
  </si>
  <si>
    <t>Szkoła Podstawowa w Wolborzu</t>
  </si>
  <si>
    <t>Z/0234/23</t>
  </si>
  <si>
    <t>OBREMBALSKI</t>
  </si>
  <si>
    <t>Z/0238/23</t>
  </si>
  <si>
    <t>KALEMBA</t>
  </si>
  <si>
    <t>Z/0284/23</t>
  </si>
  <si>
    <t>Z/0295/23</t>
  </si>
  <si>
    <t>Z/0309/23</t>
  </si>
  <si>
    <t>Z/0037/22</t>
  </si>
  <si>
    <t>MIEZIO</t>
  </si>
  <si>
    <t>Z/0149/22</t>
  </si>
  <si>
    <t>WINIATORSKA</t>
  </si>
  <si>
    <t>Z/0289/21</t>
  </si>
  <si>
    <t>WRÓBLEWSKI</t>
  </si>
  <si>
    <t>Z/0290/21</t>
  </si>
  <si>
    <t>Z/0005/20</t>
  </si>
  <si>
    <t>HALEWSKA</t>
  </si>
  <si>
    <t>Z/0006/20</t>
  </si>
  <si>
    <t>SZEŁĘGA</t>
  </si>
  <si>
    <t>Z/0076/20</t>
  </si>
  <si>
    <t>Z/0093/20</t>
  </si>
  <si>
    <t>MISTA</t>
  </si>
  <si>
    <t>Karla</t>
  </si>
  <si>
    <t>Międzynarodowa Szkoła Europejska IES Warszawa</t>
  </si>
  <si>
    <t>Z/0701/20</t>
  </si>
  <si>
    <t>BEJCZAK</t>
  </si>
  <si>
    <t>Z/0041/19</t>
  </si>
  <si>
    <t>Nicola</t>
  </si>
  <si>
    <t>Z/0019/18</t>
  </si>
  <si>
    <t>DAKOWICZ</t>
  </si>
  <si>
    <t xml:space="preserve">ZSEM w Legnicy </t>
  </si>
  <si>
    <t>Z/0066/18</t>
  </si>
  <si>
    <t>Z/0068/18</t>
  </si>
  <si>
    <t>KOC</t>
  </si>
  <si>
    <t>DZSM-S Świdnica</t>
  </si>
  <si>
    <t>Z/0335/18</t>
  </si>
  <si>
    <t>FLEJSZER</t>
  </si>
  <si>
    <t>Uniwersytet Opolski</t>
  </si>
  <si>
    <t>Z/0061/15</t>
  </si>
  <si>
    <t>OLSZEWSKA</t>
  </si>
  <si>
    <t>Z/0284/15</t>
  </si>
  <si>
    <t>BIELECKI</t>
  </si>
  <si>
    <t>Z/0582/15</t>
  </si>
  <si>
    <t>SZAREJKO</t>
  </si>
  <si>
    <t>Z/0804/15</t>
  </si>
  <si>
    <t>Z/0856/15</t>
  </si>
  <si>
    <t>RĘKAS</t>
  </si>
  <si>
    <t>GRAŁEK Agnieszka</t>
  </si>
  <si>
    <t>DZIADAK Antonina</t>
  </si>
  <si>
    <t>NAPORA Jagoda</t>
  </si>
  <si>
    <t>HOPEK Amelia</t>
  </si>
  <si>
    <t>NESTER Ewelina</t>
  </si>
  <si>
    <t>BOREK Nikola</t>
  </si>
  <si>
    <t>KIRKER Alicja</t>
  </si>
  <si>
    <t>MICHALIK Maja</t>
  </si>
  <si>
    <t>ZAWADZKA Jagoda</t>
  </si>
  <si>
    <t>SULISZ Zuzanna</t>
  </si>
  <si>
    <t>KAZIMIERCZAK Wiktoria</t>
  </si>
  <si>
    <t>KHAMIDULINA Adiya</t>
  </si>
  <si>
    <t>WIECZOREK Gabriel</t>
  </si>
  <si>
    <t>SZCZEPANSKA Weronika</t>
  </si>
  <si>
    <t>RYTEL-SIŁKA Kalina</t>
  </si>
  <si>
    <t>LANGIEWICZ Lena</t>
  </si>
  <si>
    <t>BORYS Milena</t>
  </si>
  <si>
    <t>ŻMUDZIŃSKI Miłosz</t>
  </si>
  <si>
    <t>BAZLER Maciej</t>
  </si>
  <si>
    <t>KUMIK Wojciech</t>
  </si>
  <si>
    <t>SYCH Alicja</t>
  </si>
  <si>
    <t>SUCHOWIAN Małgorzata</t>
  </si>
  <si>
    <t>MACH Stanisław</t>
  </si>
  <si>
    <t>SOSIEDOV Arsenii</t>
  </si>
  <si>
    <t>KHAMIDULIN IBRAGIM</t>
  </si>
  <si>
    <t>PIOTROWSKi Tymoteusz</t>
  </si>
  <si>
    <t>MIRKOWSKA Alicja</t>
  </si>
  <si>
    <t>RESZKA Zuzanna</t>
  </si>
  <si>
    <t>PIENIAK Róża</t>
  </si>
  <si>
    <t>SŁOTWIŃSKA Hanna</t>
  </si>
  <si>
    <t>BŁASZCZYK Eliza</t>
  </si>
  <si>
    <t>GONTARZ Jan</t>
  </si>
  <si>
    <t>ZELMAN Bartłomiej</t>
  </si>
  <si>
    <t>IZDEBSKI Tymon</t>
  </si>
  <si>
    <t>GAJAK Jakub</t>
  </si>
  <si>
    <t>LASOCKI Filip</t>
  </si>
  <si>
    <t>DUSZYŃSKI Filip</t>
  </si>
  <si>
    <t>SYCH Aleksandra</t>
  </si>
  <si>
    <t>RAFALSKA Zofia</t>
  </si>
  <si>
    <t>SMOLAK Aleksandra</t>
  </si>
  <si>
    <t>MYRDA Kacper</t>
  </si>
  <si>
    <t>GOŁĘBIOWSKI Mikołaj</t>
  </si>
  <si>
    <t>CHRZAN Jagoda</t>
  </si>
  <si>
    <t>KRÓL Amelia</t>
  </si>
  <si>
    <t>REKIEĆ Ida</t>
  </si>
  <si>
    <t>KLINOWSKA Julia</t>
  </si>
  <si>
    <t>LUPAN Solomiia</t>
  </si>
  <si>
    <t>OSIŃSKI Jeremiasz</t>
  </si>
  <si>
    <t>BIEG Stanisław</t>
  </si>
  <si>
    <t>PAŁECZKO Pola</t>
  </si>
  <si>
    <t>GŁOWACKA Julia</t>
  </si>
  <si>
    <t>WOLSKA Maja</t>
  </si>
  <si>
    <t>MACHNIJ Rozalia</t>
  </si>
  <si>
    <t>RAFALSKA Hanna</t>
  </si>
  <si>
    <t>TUKENDORF Matylda</t>
  </si>
  <si>
    <t xml:space="preserve">Sztafeta E </t>
  </si>
  <si>
    <t>SZEWCZYK Artur</t>
  </si>
  <si>
    <t>PACH Adam</t>
  </si>
  <si>
    <t>STACH Adam</t>
  </si>
  <si>
    <t>YURKIV Matvii</t>
  </si>
  <si>
    <t>DĘBIEC Jan</t>
  </si>
  <si>
    <t>OPAŁKA Remigiusz</t>
  </si>
  <si>
    <t>SMYKA Aleksandra</t>
  </si>
  <si>
    <t>ŚMIGIEL Blanka</t>
  </si>
  <si>
    <t>SZYBKA Alicja</t>
  </si>
  <si>
    <t>KLIMKOWSKA Zofia</t>
  </si>
  <si>
    <t>KOWALIK Zuzanna</t>
  </si>
  <si>
    <t>BOCZAR Julia</t>
  </si>
  <si>
    <t>WILANOWSKA Jagoda</t>
  </si>
  <si>
    <t>Suma z Razem</t>
  </si>
  <si>
    <t>ŻYŁKA Julia</t>
  </si>
  <si>
    <t>JAŚKOWIEC Patrycja</t>
  </si>
  <si>
    <t>NESTOROWICZ Martyna</t>
  </si>
  <si>
    <t>ŁAPETA Maria</t>
  </si>
  <si>
    <t>BLUJ Laura</t>
  </si>
  <si>
    <t>TABISZ Zofia</t>
  </si>
  <si>
    <t>TUREK-PARYLAK Laura</t>
  </si>
  <si>
    <t>GUTOWSKA 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</si>
</sst>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pivotButton="1"/>
    <xf numFmtId="0" fontId="0" fillId="2" borderId="0" xfId="0" applyFill="1" applyAlignment="1">
      <alignment horizontal="right"/>
    </xf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5" borderId="0" xfId="0" applyFill="1" applyAlignment="1">
      <alignment horizontal="centerContinuous" vertical="center"/>
    </xf>
    <xf numFmtId="0" fontId="0" fillId="2" borderId="0" xfId="0" applyFill="1" applyAlignment="1">
      <alignment vertical="center" textRotation="9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 textRotation="90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Continuous" vertical="center"/>
    </xf>
    <xf numFmtId="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1" fontId="0" fillId="0" borderId="0" xfId="0" applyNumberFormat="1" applyFill="1"/>
    <xf numFmtId="2" fontId="0" fillId="0" borderId="0" xfId="0" applyNumberFormat="1" applyFill="1"/>
    <xf numFmtId="0" fontId="0" fillId="0" borderId="0" xfId="0" applyFill="1" applyAlignment="1">
      <alignment horizontal="left" indent="1"/>
    </xf>
    <xf numFmtId="2" fontId="0" fillId="0" borderId="0" xfId="0" applyNumberFormat="1" applyFont="1"/>
    <xf numFmtId="0" fontId="0" fillId="0" borderId="0" xfId="0" applyNumberFormat="1" applyAlignment="1">
      <alignment horizontal="center"/>
    </xf>
    <xf numFmtId="0" fontId="2" fillId="0" borderId="0" xfId="0" applyNumberFormat="1" applyFont="1"/>
  </cellXfs>
  <cellStyles count="1">
    <cellStyle name="Normalny" xfId="0" builtinId="0"/>
  </cellStyles>
  <dxfs count="2239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horizontal="center"/>
    </dxf>
    <dxf>
      <alignment horizont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center"/>
    </dxf>
    <dxf>
      <alignment vertical="center"/>
    </dxf>
    <dxf>
      <font>
        <b/>
      </font>
    </dxf>
    <dxf>
      <font>
        <b/>
      </font>
    </dxf>
    <dxf>
      <numFmt numFmtId="2" formatCode="0.00"/>
    </dxf>
    <dxf>
      <font>
        <b/>
      </font>
    </dxf>
    <dxf>
      <font>
        <b val="0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2" formatCode="0.00"/>
    </dxf>
    <dxf>
      <alignment horizontal="center"/>
    </dxf>
    <dxf>
      <alignment vertic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horizontal="center"/>
    </dxf>
    <dxf>
      <alignment horizont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center"/>
    </dxf>
    <dxf>
      <alignment vertical="center"/>
    </dxf>
    <dxf>
      <font>
        <b/>
      </font>
    </dxf>
    <dxf>
      <font>
        <b/>
      </font>
    </dxf>
    <dxf>
      <numFmt numFmtId="2" formatCode="0.00"/>
    </dxf>
    <dxf>
      <font>
        <b/>
      </font>
    </dxf>
    <dxf>
      <font>
        <b val="0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2" formatCode="0.00"/>
    </dxf>
    <dxf>
      <alignment horizontal="center"/>
    </dxf>
    <dxf>
      <alignment vertic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2" formatCode="0.00"/>
      <alignment horizontal="center" vertical="center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numFmt numFmtId="1" formatCode="0"/>
      <alignment horizontal="center" vertical="center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3" tint="0.39997558519241921"/>
        </patternFill>
      </fill>
    </dxf>
    <dxf>
      <font>
        <b/>
      </font>
    </dxf>
    <dxf>
      <font>
        <b/>
      </font>
    </dxf>
    <dxf>
      <alignment vertical="center"/>
    </dxf>
    <dxf>
      <alignment horizont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center"/>
    </dxf>
    <dxf>
      <alignment horizontal="center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 val="0"/>
      </font>
    </dxf>
    <dxf>
      <font>
        <b/>
      </font>
    </dxf>
    <dxf>
      <numFmt numFmtId="2" formatCode="0.00"/>
    </dxf>
    <dxf>
      <numFmt numFmtId="2" formatCode="0.0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vertical="center"/>
    </dxf>
    <dxf>
      <alignment horizontal="center"/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rgb="FFEEFE9C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92D05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rgb="FFEEFE9C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92D05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fill>
        <patternFill>
          <bgColor rgb="FFFCF6F6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3" defaultTableStyle="TableStyleMedium2" defaultPivotStyle="PivotStyleLight16">
    <tableStyle name="Styl tabeli przestawnej 1" table="0" count="6" xr9:uid="{00000000-0011-0000-FFFF-FFFF00000000}">
      <tableStyleElement type="headerRow" dxfId="2238"/>
      <tableStyleElement type="totalRow" dxfId="2237"/>
      <tableStyleElement type="lastColumn" dxfId="2236"/>
      <tableStyleElement type="secondColumnStripe" dxfId="2235"/>
      <tableStyleElement type="firstRowSubheading" dxfId="2234"/>
      <tableStyleElement type="secondRowSubheading" dxfId="2233"/>
    </tableStyle>
    <tableStyle name="Styl tabeli przestawnej 1 2" table="0" count="6" xr9:uid="{00000000-0011-0000-FFFF-FFFF01000000}">
      <tableStyleElement type="headerRow" dxfId="2232"/>
      <tableStyleElement type="totalRow" dxfId="2231"/>
      <tableStyleElement type="lastColumn" dxfId="2230"/>
      <tableStyleElement type="secondColumnStripe" dxfId="2229"/>
      <tableStyleElement type="firstRowSubheading" dxfId="2228"/>
      <tableStyleElement type="secondRowSubheading" dxfId="2227"/>
    </tableStyle>
    <tableStyle name="Styl tabeli przestawnej 1 2 2" table="0" count="6" xr9:uid="{00000000-0011-0000-FFFF-FFFF02000000}">
      <tableStyleElement type="headerRow" dxfId="2226"/>
      <tableStyleElement type="totalRow" dxfId="2225"/>
      <tableStyleElement type="lastColumn" dxfId="2224"/>
      <tableStyleElement type="secondColumnStripe" dxfId="2223"/>
      <tableStyleElement type="firstRowSubheading" dxfId="2222"/>
      <tableStyleElement type="secondRowSubheading" dxfId="2221"/>
    </tableStyle>
  </tableStyles>
  <colors>
    <mruColors>
      <color rgb="FFEEFE9C"/>
      <color rgb="FFFCF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104777</xdr:rowOff>
    </xdr:from>
    <xdr:to>
      <xdr:col>19</xdr:col>
      <xdr:colOff>307975</xdr:colOff>
      <xdr:row>5</xdr:row>
      <xdr:rowOff>69851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Kategoria">
              <a:extLst>
                <a:ext uri="{FF2B5EF4-FFF2-40B4-BE49-F238E27FC236}">
                  <a16:creationId xmlns:a16="http://schemas.microsoft.com/office/drawing/2014/main" id="{ADBB4477-ACDD-505C-6775-0C29387B0D9B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15150" y="104777"/>
              <a:ext cx="8496300" cy="6572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263524</xdr:colOff>
      <xdr:row>6</xdr:row>
      <xdr:rowOff>6351</xdr:rowOff>
    </xdr:from>
    <xdr:to>
      <xdr:col>17</xdr:col>
      <xdr:colOff>460375</xdr:colOff>
      <xdr:row>12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łeć">
              <a:extLst>
                <a:ext uri="{FF2B5EF4-FFF2-40B4-BE49-F238E27FC236}">
                  <a16:creationId xmlns:a16="http://schemas.microsoft.com/office/drawing/2014/main" id="{49192500-E0B9-ABB4-C808-128C2A2315F4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łeć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92924" y="825501"/>
              <a:ext cx="7261226" cy="7651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am" refreshedDate="46071.910311689811" createdVersion="4" refreshedVersion="8" minRefreshableVersion="3" recordCount="361" xr:uid="{00000000-000A-0000-FFFF-FFFF18000000}">
  <cacheSource type="worksheet">
    <worksheetSource name="Matka"/>
  </cacheSource>
  <cacheFields count="33">
    <cacheField name="Nazwisko i Imię" numFmtId="0">
      <sharedItems containsBlank="1" count="685">
        <s v="ABRATKIEWICZ Laura"/>
        <s v="AMBROZIK Sandra"/>
        <s v="BARNOWSKA Nikola"/>
        <s v="BAZLER Maciej"/>
        <s v="BEDNARZ Julianna"/>
        <s v="BERNACKI Franciszek"/>
        <s v="BIEG Stanisław"/>
        <s v="BIERĆ Hanna"/>
        <s v="BLUJ Laura"/>
        <s v="BŁASZCZYK Eliza"/>
        <s v="BOCZAR Julia"/>
        <s v="BOGUSZEWSKI Karol"/>
        <s v="BOREK Nikola"/>
        <s v="BORYS Milena"/>
        <s v="CHMIEL Jagoda"/>
        <s v="CHMIELEWSKA Zuzanna"/>
        <s v="CHRZAN Jagoda"/>
        <s v="CIAGADLAK Zuzanna"/>
        <s v="CIEŚLAK Gromosław"/>
        <s v="DĘBIEC Jan"/>
        <s v="DOAN Minh Khang"/>
        <s v="DOBERSTEIN Iga"/>
        <s v="DUSZYŃSKI Filip"/>
        <s v="DYNDA Jakub"/>
        <s v="DYSZYŃSKA Antonina"/>
        <s v="DYSZYŃSKA Wiktoria"/>
        <s v="DZIADAK Antonina"/>
        <s v="DZIADAK Zofia"/>
        <s v="FEDAK Gaja"/>
        <s v="FIŁKA Milena"/>
        <s v="FIRLIT Amelia"/>
        <s v="FLORCZYK Diana"/>
        <s v="FUŁAWKA Sara"/>
        <s v="GAICKA Natalia"/>
        <s v="GAJAK Jakub"/>
        <s v="GAWRON Hanna"/>
        <s v="GAWRYSZEK Stanisław"/>
        <s v="GIERAS Martyna"/>
        <s v="GIERAS Weronika"/>
        <s v="GŁOWACKA Julia"/>
        <s v="GODZIK Łukasz"/>
        <s v="GODZIK Michał"/>
        <s v="GOLEWSKI Mikołaj"/>
        <s v="GOŁĘBIOWSKI Mikołaj"/>
        <s v="GONTARZ Hanna"/>
        <s v="GONTARZ Jan"/>
        <s v="GÓRKA Dagmara"/>
        <s v="GRAŁEK Agnieszka"/>
        <s v="GRUSZKA Tadeusz"/>
        <s v="GUTOWSKA Iga"/>
        <s v="HABERA Filip"/>
        <s v="HOPEK Amelia"/>
        <s v="HOTAŁA Wiktoria"/>
        <s v="IWANEK Miłosz"/>
        <s v="IZDEBSKI Natan"/>
        <s v="IZDEBSKI Tymon"/>
        <s v="JANKOWSKA Anna"/>
        <s v="JAROSZYŃSKA Izabela"/>
        <s v="JASIŃSKI Tymon"/>
        <s v="JAŚKOWIEC Patrycja"/>
        <s v="JURGIEL Igor"/>
        <s v="KALETA Maja"/>
        <s v="KAŁOWSKA Anna"/>
        <s v="KASPRZYK Jerzy"/>
        <s v="KAZIMIERCZAK Wiktoria"/>
        <s v="KHAMIDULIN IBRAGIM"/>
        <s v="KHAMIDULINA Adiya"/>
        <s v="KILAR Rafał"/>
        <s v="KIRKER Alicja"/>
        <s v="KLATKA Amelia"/>
        <s v="KLIMKOWSKA Zofia"/>
        <s v="KLINOWSKA Julia"/>
        <s v="KOROTYSZEWSKA Lena"/>
        <s v="KOWALIK Zuzanna"/>
        <s v="KRÓL Amelia"/>
        <s v="KUDRYCKA Julia"/>
        <s v="KUMIK Wojciech"/>
        <s v="LANGIEWICZ Lena"/>
        <s v="LASOCKA Amelia"/>
        <s v="LASOCKI Filip"/>
        <s v="LASOCKI Michał"/>
        <s v="LEBDOWICZ Zuzanna"/>
        <s v="LEPIK Artsiom"/>
        <s v="LEŚNIEWSKA Gabriela"/>
        <s v="LEWANDOWSKA Julia"/>
        <s v="LUPAN Solomiia"/>
        <s v="ŁAJEWSKA Maja"/>
        <s v="ŁAPETA Maria"/>
        <s v="ŁAPETA Zofia"/>
        <s v="ŁUKASZCZYK Gloria"/>
        <s v="ŁUKASZCZYK Maciej"/>
        <s v="MACH Stanisław"/>
        <s v="MACHALICA Dawid"/>
        <s v="MACHNIJ Rozalia"/>
        <s v="MACIASZCZYK Nadia"/>
        <s v="MAGDZIARZ Veronika"/>
        <s v="MALINOWSKA Dagmara"/>
        <s v="MARCINKOWSKI Aleks"/>
        <s v="MENDEL Szymon"/>
        <s v="MICHALIK Maja"/>
        <s v="MILER Maja"/>
        <s v="MIRKOWSKA Alicja"/>
        <s v="MOKROGULSKA Martyna"/>
        <s v="MORDAKA Laura"/>
        <s v="MROWIŃSKI Oliwier"/>
        <s v="MYLKA Helena"/>
        <s v="MYRDA Kacper"/>
        <s v="NAMIĘTA Wiktor"/>
        <s v="NAPORA Jagoda"/>
        <s v="NAPORA Michał"/>
        <s v="NAZARKIEWICZ Laura"/>
        <s v="NESTER Ewelina"/>
        <s v="NESTOROWICZ Martyna"/>
        <s v="NOWAK Wiktoria"/>
        <s v="OPAŁKA Remigiusz"/>
        <s v="ORŁOWSKI Oskar"/>
        <s v="OSIŃSKI Jeremiasz"/>
        <s v="PACH Adam"/>
        <s v="PAŁECZKO Pola"/>
        <s v="PAŃSZCZYK Jan"/>
        <s v="PARCHAN Dawid"/>
        <s v="PARCHAN Pola"/>
        <s v="PAWLAK Anna"/>
        <s v="PERZYŃSKI Jan"/>
        <s v="PIENIAK Róża"/>
        <s v="PIOTROWSKi Tymoteusz"/>
        <s v="POLAKOWSKA Julia"/>
        <s v="POTOCKA Izabela"/>
        <s v="PULIKOWSKA Inez"/>
        <s v="PUŁAWSKI Paweł"/>
        <s v="RAFALSKA Hanna"/>
        <s v="RAFALSKA Zofia"/>
        <s v="RAMOTOWSKI Stanisław"/>
        <s v="REKIEĆ Ida"/>
        <s v="RESZKA Zuzanna"/>
        <s v="ROZUMETZ Ivanna"/>
        <s v="RYTEL-SIŁKA Kalina"/>
        <s v="SEKUŁA Oleg"/>
        <s v="SŁABOSZ Lena"/>
        <s v="SŁABOSZ Tymon"/>
        <s v="SŁOTWIŃSKA Hanna"/>
        <s v="SMOLAK Aleksandra"/>
        <s v="SMYKA Aleksandra"/>
        <s v="SMYKIEWICZ Franciszek"/>
        <s v="SOBCZAK Agata"/>
        <s v="SOBCZAK Alicja"/>
        <s v="SOSIEDOV Arsenii"/>
        <s v="STACH Adam"/>
        <s v="STAŃCZAK Aleksander"/>
        <s v="STAWIANA Lidia"/>
        <s v="STEPANIUK Jura"/>
        <s v="STRYJEWSKA Zuzanna"/>
        <s v="STUDNIAREK Marcel"/>
        <s v="SUCHOWIAN Małgorzata"/>
        <s v="SULISZ Zuzanna"/>
        <s v="SYCH Aleksandra"/>
        <s v="SYCH Alicja"/>
        <s v="SZCZEPANSKA Weronika"/>
        <s v="SZCZEPAŃSKA Ewa"/>
        <s v="SZCZEPAŃSKI Antoni"/>
        <s v="SZCZUBIAŁA Wojciech"/>
        <s v="SZEWCZYK Artur"/>
        <s v="Sztafeta E "/>
        <s v="SZYBKA Alicja"/>
        <s v="ŚLIWA Tymon"/>
        <s v="ŚMIGIEL Blanka"/>
        <s v="TABISZ Zofia"/>
        <s v="TOMICZAK Anna"/>
        <s v="TUKENDORF Matylda"/>
        <s v="TUREK-PARYLAK Laura"/>
        <s v="WARYCH Pola"/>
        <s v="WĘGRZYNOWSKA Amelia"/>
        <s v="WIATRZYK Miłosz"/>
        <s v="WIECZOREK Gabriel"/>
        <s v="WIECZOREK Rafał"/>
        <s v="WILANOWSKA Jagoda"/>
        <s v="WOJCIECHOWSKA Zofia"/>
        <s v="WOLSKA Lena"/>
        <s v="WOLSKA Maja"/>
        <s v="WOŁCZYŃSKA Zuzanna"/>
        <s v="YURKIV Matvii"/>
        <s v="ZALEWSKI Igor"/>
        <s v="ZAWADZKA Jagoda"/>
        <s v="ZELMAN Bartłomiej"/>
        <s v="ZIÓŁKOWSKA Martyna"/>
        <s v="ŻMUDZIŃSKI Miłosz"/>
        <s v="ŻYŁKA Julia"/>
        <m/>
        <s v="ADAMSKA Zofia" u="1"/>
        <s v="BANASIK Aleksandra" u="1"/>
        <s v="BARTOSIK Szymon" u="1"/>
        <s v="BIEŃKOWSKA Alicja" u="1"/>
        <s v="BILYK Anna" u="1"/>
        <s v="BOCZKIVSKA Anastazja" u="1"/>
        <s v="BORKOWSKA Alicja" u="1"/>
        <s v="BRODOWSKA Alicja" u="1"/>
        <s v="BURAKOWSKI Kacper" u="1"/>
        <s v="CHMURA Stanisław" u="1"/>
        <s v="CHORZEMPA Hanna" u="1"/>
        <s v="CHYC-MACIAGA Wincenty" u="1"/>
        <s v="CIESIELSKA Jagoda" u="1"/>
        <s v="CZEREPIŃSKA Antonina" u="1"/>
        <s v="DASZKOWSKA Małgorzata" u="1"/>
        <s v="DAWIEC Piotr" u="1"/>
        <s v="DOLASIŃSKA Milena" u="1"/>
        <s v="DYLĄG Kornelia" u="1"/>
        <s v="FRANKIEWICZ Zofia" u="1"/>
        <s v="GĄSIENICA Sebastian" u="1"/>
        <s v="GĄSIOROWSKI Sebastian" u="1"/>
        <s v="GRUSZKA Grzegorz" u="1"/>
        <s v="HARASIUK Amelia" u="1"/>
        <s v="HERDA Zuzanna" u="1"/>
        <s v="HORODEŃSKI Adam" u="1"/>
        <s v="HOTAŁA Szymon" u="1"/>
        <s v="HYTEL Tymoteusz" u="1"/>
        <s v="IWANEK Alicja" u="1"/>
        <s v="JAKÓBCZYK Natan" u="1"/>
        <s v="JANDEL Julia" u="1"/>
        <s v="JAROSZYŃSKI Szymon" u="1"/>
        <s v="JAWORSKA Antonina" u="1"/>
        <s v="KACZOR Natasza" u="1"/>
        <s v="KAŁOWSKA Zofia" u="1"/>
        <s v="KAZIMIEROWICZ Jakub" u="1"/>
        <s v="KIEŁB Adam" u="1"/>
        <s v="KOCAN Zuzanna" u="1"/>
        <s v="KONEWKA Hanna" u="1"/>
        <s v="KOTYNIA Maria" u="1"/>
        <s v="KUSHNEROV Myron" u="1"/>
        <s v="KUTA Klaudia" u="1"/>
        <s v="KUTA Natalia" u="1"/>
        <s v="LEGĘNCKI Wiktor" u="1"/>
        <s v="LEJMAN Tola" u="1"/>
        <s v="LENART Maja" u="1"/>
        <s v="LESZCZYŃSKA Natalia" u="1"/>
        <s v="LEWANDOWSKI Roxana" u="1"/>
        <s v="LEWICKA Maja" u="1"/>
        <s v="LISIECKA Aleksandra" u="1"/>
        <s v="LUCHSHEVA Maiia" u="1"/>
        <s v="LUDWICKA Antonina" u="1"/>
        <s v="ŁUKASZEWICZ Wojciech" u="1"/>
        <s v="MACHNICKA Oliwia" u="1"/>
        <s v="MACIASZCZYK Adrian" u="1"/>
        <s v="MARSZAŁEK Weronika" u="1"/>
        <s v="MAŚLAK Julia" u="1"/>
        <s v="MIERZWA Szymon" u="1"/>
        <s v="MILEWSKA Magdalena" u="1"/>
        <s v="MILNIKIEL Wiktoria" u="1"/>
        <s v="MŁYNARCZYK Ryszard" u="1"/>
        <s v="ORŁOWSKA Michalina" u="1"/>
        <s v="PALUCH Marlena" u="1"/>
        <s v="PIKUL Emilia" u="1"/>
        <s v="PODSKARBI Alicja" u="1"/>
        <s v="PONTE Leonardo" u="1"/>
        <s v="PONTE Pietro" u="1"/>
        <s v="PRZYŁUCKA Zofia" u="1"/>
        <s v="PUŁAWSKA Beata" u="1"/>
        <s v="RADZIKOWSKA Maja" u="1"/>
        <s v="RADZIKOWSKA Malwina" u="1"/>
        <s v="ROGAL Tymoteusz" u="1"/>
        <s v="RYBAK Zuzanna" u="1"/>
        <s v="SAMBORSKA Helena" u="1"/>
        <s v="SKŁADOWSKA Julia" u="1"/>
        <s v="SKONECZNY Antoni" u="1"/>
        <s v="SOBCZYK Stanisław" u="1"/>
        <s v="SOSNOWSKI Filip" u="1"/>
        <s v="STEPANIUK Jaroslaw" u="1"/>
        <s v="STEPANIUK Wiktoria" u="1"/>
        <s v="STOJEK Gabriela" u="1"/>
        <s v="STRZYŻ Liliana" u="1"/>
        <s v="STUDNIAREK Szymon" u="1"/>
        <s v="SYCHOWICZ Urszula" u="1"/>
        <s v="SZCZĘSNA Zofia" u="1"/>
        <s v="SZWAJKA Helena" u="1"/>
        <s v="TURCHAN Wiktoria" u="1"/>
        <s v="WAWNIKIEWICZ Ada" u="1"/>
        <s v="WIKTOROWICZ Piotr" u="1"/>
        <s v="WILAŃSKI Ksawery" u="1"/>
        <s v="WITKOWSKA Zuzanna" u="1"/>
        <s v="WOJCIECHOWSKA Maja" u="1"/>
        <s v="WÓJCIK Hanna" u="1"/>
        <s v="ZAGULSKI Igor" u="1"/>
        <s v="ŻUREK Adam" u="1"/>
        <s v="ADAMCZYK Tatiana" u="1"/>
        <s v="ADAMSKA Julia" u="1"/>
        <s v="BEREZOWSKA Lena" u="1"/>
        <s v="BLUJ Bianka" u="1"/>
        <s v="BŁASZCZYK Maja" u="1"/>
        <s v="BRUDZYŃSKA Aleksandra" u="1"/>
        <s v="BYLINKA Mateusz" u="1"/>
        <s v="CHACHUŁA Julia" u="1"/>
        <s v="CYMERMAN Nela" u="1"/>
        <s v="CZAPSKA Maja" u="1"/>
        <s v="CZECH Dominika" u="1"/>
        <s v="CZECH Julianna" u="1"/>
        <s v="CZUKIEWSKA Weronika" u="1"/>
        <s v="CZWERENKO Celina" u="1"/>
        <s v="DOROCKA JACH Ashley" u="1"/>
        <s v="Drużynowe" u="1"/>
        <s v="DYDEK Oliwia" u="1"/>
        <s v="FAŁEK Antonina" u="1"/>
        <s v="FUŁAWKA Nela" u="1"/>
        <s v="GIECZEWSKA Urszula" u="1"/>
        <s v="IŁOWSKA Izabela" u="1"/>
        <s v="JABRZYK Antonina" u="1"/>
        <s v="JASIŃSKA Lena" u="1"/>
        <s v="JASTRZĘBSKA Olga" u="1"/>
        <s v="KACZOROWSKA Hanna" u="1"/>
        <s v="KOBUS Agata" u="1"/>
        <s v="KONEWKA Aleksy" u="1"/>
        <s v="KOZŁOWSKA Hanna" u="1"/>
        <s v="KRUL Amelia" u="1"/>
        <s v="KRYSZCZUK Hanna" u="1"/>
        <s v="LATUSZEK Amelia" u="1"/>
        <s v="LEWANDOWSKA Zuzanna" u="1"/>
        <s v="LITWITZ Małgorzata" u="1"/>
        <s v="MACHNICKA Małgorzata" u="1"/>
        <s v="MADEJ Bartosz" u="1"/>
        <s v="MAJERCZYK Jan" u="1"/>
        <s v="MAJERCZYK Michał" u="1"/>
        <s v="MARCINOWSKI Kamil" u="1"/>
        <s v="MARZYŃSKA Gloria" u="1"/>
        <s v="MILEWSKI Mikołaj" u="1"/>
        <s v="MILNIKIEL Patrycja" u="1"/>
        <s v="MODZELEWSKI Jan" u="1"/>
        <s v="MOTAŁA Marek" u="1"/>
        <s v="MOTAŁA Wojciech" u="1"/>
        <s v="NEROJ Alicja" u="1"/>
        <s v="NESTROWICZ Martyna" u="1"/>
        <s v="NIEMYJSKI Kuba" u="1"/>
        <s v="NOWACKA Anna" u="1"/>
        <s v="NOWAKOWSKA Marcelina" u="1"/>
        <s v="NOWICKI Alex" u="1"/>
        <s v="OSTROWSKA Maja" u="1"/>
        <s v="OWCZAREK Bartosz" u="1"/>
        <s v="PALUCH Maciej" u="1"/>
        <s v="PAŃCZYSZYN Oliwia" u="1"/>
        <s v="PAWLIK Józef" u="1"/>
        <s v="PERZYŃSKA Anna" u="1"/>
        <s v="PODCZERWIŃSKI Olaf" u="1"/>
        <s v="POKRYWA Kacper" u="1"/>
        <s v="POLAK Roksana" u="1"/>
        <s v="PUŁECKA Nina" u="1"/>
        <s v="RUTKOWSKA Nina" u="1"/>
        <s v="SHTEFAN Maja" u="1"/>
        <s v="SHTEFAN Mark" u="1"/>
        <s v="SKIMINA Wojciech" u="1"/>
        <s v="SOCHA Magdalena" u="1"/>
        <s v="STEC Julia" u="1"/>
        <s v="STĘPNIAKOWSKA Zofia" u="1"/>
        <s v="SUCHOWIAN Rafał" u="1"/>
        <s v="SUPEŁ Hubert" u="1"/>
        <s v="SWARBUŁA Maja" u="1"/>
        <s v="ŚMIGIEL Artur" u="1"/>
        <s v="VERESHCHAHINA Renata" u="1"/>
        <s v="WARDA Tymoteusz" u="1"/>
        <s v="WASIAK Urszula" u="1"/>
        <s v="WĘGRZYN Kajetan" u="1"/>
        <s v="WODZYŃSKA Maria" u="1"/>
        <s v="WÓJCIK Adam" u="1"/>
        <s v="ZĄZEL Jakub" u="1"/>
        <s v="ŻYTKO Michał" u="1"/>
        <s v="BIERNACKA Anna" u="1"/>
        <s v="BIŁYK Pola" u="1"/>
        <s v="BŁAŻEJEWSKA Hanna" u="1"/>
        <s v="BORAWSKA Aleksandra" u="1"/>
        <s v="BORKOWSKA Antonina" u="1"/>
        <s v="BORKOWSKA Julia" u="1"/>
        <s v="BUCHOWSKA Emilia" u="1"/>
        <s v="BUCHOWSKA Martyna" u="1"/>
        <s v="BUDZIŃSKI Fabian" u="1"/>
        <s v="BURKNAP-PIOTROWICZ Brajan" u="1"/>
        <s v="CHARYTON Julia" u="1"/>
        <s v="CIESIELSKI Szymon" u="1"/>
        <s v="CYBULSKA Konstancja" u="1"/>
        <s v="CZWERENKO Justyna" u="1"/>
        <s v="DĄBROWSKA Nikola" u="1"/>
        <s v="DOMAGAŁA Nikola" u="1"/>
        <s v="DUDEK Wiktoria" u="1"/>
        <s v="DZIENISIEWICZ Wiktoria" u="1"/>
        <s v="FĄFROWICZ Justyna" u="1"/>
        <s v="FUAWKA Nela" u="1"/>
        <s v="FUCZYŁO Patryk" u="1"/>
        <s v="FUDYMA Jakub" u="1"/>
        <s v="GARBACZEWSKA Dominika" u="1"/>
        <s v="GAWORECKA Maja" u="1"/>
        <s v="GBURZYŃSKI Michał" u="1"/>
        <s v="GOWOREK Michalina" u="1"/>
        <s v="GRZYB Mateusz" u="1"/>
        <s v="HORDYŃSKI Adam" u="1"/>
        <s v="IVCHATOWA Marta" u="1"/>
        <s v="IWANEK Aleksander" u="1"/>
        <s v="JABŁOŃSKA Aleksandra" u="1"/>
        <s v="JABŁOŃSKI Franciszek" u="1"/>
        <s v="JESKE Zofia" u="1"/>
        <s v="JÓŹWIK Julia" u="1"/>
        <s v="KACZOR Amelia" u="1"/>
        <s v="KACZOR Julia" u="1"/>
        <s v="KAŁKA Nikola" u="1"/>
        <s v="KAMIŃSKI Aleksander" u="1"/>
        <s v="KAMIŃSKI Hubert" u="1"/>
        <s v="KOCAN Przemysław" u="1"/>
        <s v="KRÓL Maja" u="1"/>
        <s v="KSIĄŻEK Aleksandra" u="1"/>
        <s v="LASKA Maja" u="1"/>
        <s v="LEJMAN Nadia" u="1"/>
        <s v="ŁAPIŃSKI Antoni" u="1"/>
        <s v="MACHAŁA Nadia" u="1"/>
        <s v="MAGIERA Stanisław" u="1"/>
        <s v="MAMCARZ Martyna" u="1"/>
        <s v="MAMCARZ Mateusz" u="1"/>
        <s v="MARCHEWKA Michał" u="1"/>
        <s v="MARSZAŁEK Zofia" u="1"/>
        <s v="MATERA Alex" u="1"/>
        <s v="MAZUREK Mateusz" u="1"/>
        <s v="MESZKA Dominika" u="1"/>
        <s v="MICHALSKA Aleksandra" u="1"/>
        <s v="MOKROGÓLSKA Martyna" u="1"/>
        <s v="MORAWA Piotr" u="1"/>
        <s v="NIEMYJSKI Kacper" u="1"/>
        <s v="NOWAK Agata" u="1"/>
        <s v="NOWAK Maja" u="1"/>
        <s v="OBIREK Hanna" u="1"/>
        <s v="OSTROWSKA Antonina" u="1"/>
        <s v="PAŃCZYSZYN Amelia" u="1"/>
        <s v="PAWLIK Zofia" u="1"/>
        <s v="PETRYKOWSKA Blanka" u="1"/>
        <s v="PĘKSA Marcin" u="1"/>
        <s v="PĘKSA Zofia" u="1"/>
        <s v="PISHCHALA Kiryl" u="1"/>
        <s v="POLNY Kacper" u="1"/>
        <s v="PRASEK Kacper" u="1"/>
        <s v="ROLA Oliwia" u="1"/>
        <s v="RUDNICKA Lena" u="1"/>
        <s v="SADOWSKA Lena" u="1"/>
        <s v="SEKULA Gabriel" u="1"/>
        <s v="STAROWICZ Adam" u="1"/>
        <s v="STAŚKIEWICZ Julia" u="1"/>
        <s v="STRZYŻOWSKI Antoni" u="1"/>
        <s v="SUROWIEC Aleksandra" u="1"/>
        <s v="SYGUŁA Sandra" u="1"/>
        <s v="SYNOWIEC Tomasz" u="1"/>
        <s v="SZCZYKUTOWICZ Maja" u="1"/>
        <s v="ŚWINOGA Mateusz" u="1"/>
        <s v="TELATYŃSKA Małgorzata" u="1"/>
        <s v="WACHOWSKI Karol" u="1"/>
        <s v="WĘCŁAWEK Marcel" u="1"/>
        <s v="WILK Izabela" u="1"/>
        <s v="WŁASZYN Lena" u="1"/>
        <s v="WOJCIECHOWSKA Amelia" u="1"/>
        <s v="WOLSZCZAK Szymon" u="1"/>
        <s v="WOŁCZYK Nikola" u="1"/>
        <s v="WROŃSKI Marcel" u="1"/>
        <s v="ZIĘCINA Natalia" u="1"/>
        <s v="Bednarz Jakub" u="1"/>
        <s v="Klimczak Hubert" u="1"/>
        <s v="Wełnicki Mateusz" u="1"/>
        <s v="SZTEFAN Maja" u="1"/>
        <s v="GRIŃKOW Zofia" u="1"/>
        <s v="Olewnik Jakub" u="1"/>
        <s v="JOBCZYK Wiktor" u="1"/>
        <s v="Drozdowska Klara" u="1"/>
        <s v="WŁODARSKI Dominik" u="1"/>
        <s v="LEJBA Kinga" u="1"/>
        <s v="PODSKARBI Jan" u="1"/>
        <s v="Kałka Kornelia" u="1"/>
        <s v="Domitrz Krystyna" u="1"/>
        <s v="Kosiacka Antonina" u="1"/>
        <s v="Balczerczyk Patrycja" u="1"/>
        <s v="KOSTRZEWSKA Antonina" u="1"/>
        <s v="KAMIŃSKA Pola" u="1"/>
        <s v="KUBACKA Milena" u="1"/>
        <s v="CHACHUŁA Natalia" u="1"/>
        <s v="Tucharz Weronika" u="1"/>
        <s v="SULEJ Julia" u="1"/>
        <s v="Gawlak Maria" u="1"/>
        <s v="NAPŁOSZEK Oliwia" u="1"/>
        <s v="SADOWSKA Natalia" u="1"/>
        <s v="OLCZAK Marcin" u="1"/>
        <s v="STAŃDO Maciej" u="1"/>
        <s v="Braun Antonina" u="1"/>
        <s v="WOŁEK Aleksander" u="1"/>
        <s v="Dąbrowski Mateusz" u="1"/>
        <s v="WYMYSŁO Bartłomiej" u="1"/>
        <s v="SŁOWAKIEWICZ Nikodem" u="1"/>
        <s v="Marcinkowska Maja" u="1"/>
        <s v="Woźniak Julia" u="1"/>
        <s v="Sosnowska Maja" u="1"/>
        <s v="Borzuta Aleksandra" u="1"/>
        <s v="MOSKWA Adam" u="1"/>
        <s v="ZIELIŃSKA Nina" u="1"/>
        <s v="NOWACKA Antonina" u="1"/>
        <s v="Czajkowska Michalina" u="1"/>
        <s v="Kuramochi Emil" u="1"/>
        <s v="Hostyński Szymon" u="1"/>
        <s v="Jędrysiak Tomasz" u="1"/>
        <s v="Podbielski Antoni" u="1"/>
        <s v="Sobczak Katarzyna" u="1"/>
        <s v="JOBCZYK Daria" u="1"/>
        <s v="Gadko Igor" u="1"/>
        <s v="Kwoczka Pola" u="1"/>
        <s v="Niewola Monika" u="1"/>
        <s v="Włodarczyk Łukasz" u="1"/>
        <s v="Newecka Aleksandra" u="1"/>
        <s v="Szerszenowicz Kazimierz" u="1"/>
        <s v="Kozarek Amelia" u="1"/>
        <s v="Węglarska Lena" u="1"/>
        <s v="ZIELIŃSKA Julia" u="1"/>
        <s v="KRÓLIKOWSKI Stanisław" u="1"/>
        <s v="BRYK Nikodem" u="1"/>
        <s v="Wrońska Jagna" u="1"/>
        <s v="Dąbrowska Wiktoria" u="1"/>
        <s v="JACHNIEWICZ Paulina" u="1"/>
        <s v="WÓJCIK Maja" u="1"/>
        <s v="Weryszko Lena" u="1"/>
        <s v="Lipiński Jakub" u="1"/>
        <s v="Pytlowany Maja" u="1"/>
        <s v="Ordzińska Jagoda" u="1"/>
        <s v="KLONOWSKI Mikołaj" u="1"/>
        <s v="Sylwestrzak Mateusz" u="1"/>
        <s v="WOŹNIAK Hania" u="1"/>
        <s v="FALSKA Malwina" u="1"/>
        <s v="Kula Magdalena" u="1"/>
        <s v="Sowa Natan" u="1"/>
        <s v="WCISŁO Oliwier" u="1"/>
        <s v="TOMICZAK Wojciech" u="1"/>
        <s v="ADAMIEC Amelia" u="1"/>
        <s v="Tulkiewicz Ewelina" u="1"/>
        <s v="Bąbol Jan" u="1"/>
        <s v="GRZYB Natalia" u="1"/>
        <s v="Mirzałek Filip" u="1"/>
        <s v="MAZUR Hanna" u="1"/>
        <s v="Puławski Jakub" u="1"/>
        <s v="Jabłoński Bruno" u="1"/>
        <s v="DYMKOWSKA Urszula" u="1"/>
        <s v="Jarosz Oliwia" u="1"/>
        <s v="Tucharz Michał" u="1"/>
        <s v="SZEWCZYK Victoria" u="1"/>
        <s v="Nowak Olimpia" u="1"/>
        <s v="KRAKOWIAK Igor" u="1"/>
        <s v="Grzywińska Julia" u="1"/>
        <s v="Marzyńska Faustyna" u="1"/>
        <s v="Kluf Nadia" u="1"/>
        <s v="Pietrak Julia" u="1"/>
        <s v="Czarniecka Zofia" u="1"/>
        <s v="Stabryła Mikołaj" u="1"/>
        <s v="MARZYŃSKI Franciszek" u="1"/>
        <s v="Boksza Martyna" u="1"/>
        <s v="Grzanecki Miłosz" u="1"/>
        <s v="LEGĘNCKI Aleksander" u="1"/>
        <s v="Gołos Julia" u="1"/>
        <s v="ŁUCZEJKO Oliwier" u="1"/>
        <s v="Adamczewski Jan" u="1"/>
        <s v="Glapińska Agata" u="1"/>
        <s v="Turlik Patrycja" u="1"/>
        <s v="MARCINKOWSKA Lilla" u="1"/>
        <s v="Michałowska Amelia" u="1"/>
        <s v="ROSENBAJGER Kornel" u="1"/>
        <s v="Grzywacz Aleksander" u="1"/>
        <s v="CZAJKOWSKI Franciszek" u="1"/>
        <s v="WRONA Lena" u="1"/>
        <s v="HERBUT Anna" u="1"/>
        <s v="ŁAMASZ Adam" u="1"/>
        <s v="MATERA Pola" u="1"/>
        <s v="Wydra Patryk" u="1"/>
        <s v="Bogocz Bianka" u="1"/>
        <s v="Szuchnik Sandra" u="1"/>
        <s v="Lorenz Patrycja" u="1"/>
        <s v="RICHTER Aleksander" u="1"/>
        <s v="Różak Jakub" u="1"/>
        <s v="RUSEK Amelia" u="1"/>
        <s v="Dziewińska Lena" u="1"/>
        <s v="Banaszczyk Joanna" u="1"/>
        <s v="Kaczmarczyk Zofia" u="1"/>
        <s v="Bylina Olivia" u="1"/>
        <s v="Pluta Natalia" u="1"/>
        <s v="Zielińska Nadia" u="1"/>
        <s v="Muszyńska Amelia" u="1"/>
        <s v="Wachowski Hubert" u="1"/>
        <s v="BAJEROWSKI Mateusz" u="1"/>
        <s v="Pawlik Julia" u="1"/>
        <s v="BATOR Kryspin" u="1"/>
        <s v="Lechowska Zofia" u="1"/>
        <s v="Galach Krzysztof" u="1"/>
        <s v="Tomczyk Patrycja" u="1"/>
        <s v="Bafia Anna" u="1"/>
        <s v="WOŹNIAK Julia " u="1"/>
        <s v="Ślusarski Miłosz" u="1"/>
        <s v="PSUT Filip" u="1"/>
        <s v="Polak Kinga" u="1"/>
        <s v="TURSA Martyna" u="1"/>
        <s v="Zając Emilia" u="1"/>
        <s v="GRIŃKOW Aleksandra" u="1"/>
        <s v="Janisz Kinga" u="1"/>
        <s v="Kacprzak Agata" u="1"/>
        <s v="Lip Aleksandra" u="1"/>
        <s v="Wróbel Brygida" u="1"/>
        <s v="ŁUCZEJKO Hanna" u="1"/>
        <s v="HERBUT Agnieszka" u="1"/>
        <s v="Sołtysiak Nikola" u="1"/>
        <s v="GRZANECKA Matylda" u="1"/>
        <s v="Hoppe Kacper" u="1"/>
        <s v="Dwojak Karolina" u="1"/>
        <s v="AMBROZIK Oliwier" u="1"/>
        <s v="Godlewska Weronika" u="1"/>
        <s v="Yeva Sachko" u="1"/>
        <s v="Niepołomski Patryk" u="1"/>
        <s v="CHŁOPIK Łucja" u="1"/>
        <s v="KOPCZAK Jagoda" u="1"/>
        <s v="PŁODZIEŃ Krystian" u="1"/>
        <s v="Finc Natalia" u="1"/>
        <s v="GRZELKA Olga" u="1"/>
        <s v="Kwaśniak Nikola" u="1"/>
        <s v="PISZHALA Kiry" u="1"/>
        <s v="Pietrusa Madlen" u="1"/>
        <s v="FIJAŁKOWSKA Natalia" u="1"/>
        <s v="BOOS Amelia" u="1"/>
        <s v="Tulin Natalia" u="1"/>
        <s v="Telatyńska Hanna" u="1"/>
        <s v="Łagodzic Zuzanna" u="1"/>
        <s v="Buza Jakub" u="1"/>
        <s v="Dziki Franciszek" u="1"/>
        <s v="DOMAŃSKA Antonina" u="1"/>
        <s v="Kudła Patryk" u="1"/>
        <s v="Szełęga Zuzanna" u="1"/>
        <s v="Szczepanek Bartosz" u="1"/>
        <s v="Czechoski Kacper" u="1"/>
        <s v="KALUSZKA Benedykt" u="1"/>
        <s v="HALEWSKA Lili" u="1"/>
        <s v="Zawisza Emilia" u="1"/>
        <s v="Grzywińska Zofia" u="1"/>
        <s v="Zając Przemysław" u="1"/>
        <s v="CUDAKIEWICZ Hanna" u="1"/>
        <s v="Braun Zofia" u="1"/>
        <s v="Kaczmarek Julia" u="1"/>
        <s v="Gaworecki Nikola" u="1"/>
        <s v="Świętek Karolina" u="1"/>
        <s v="Domitrz Helena" u="1"/>
        <s v="JANISZ Zuzanna" u="1"/>
        <s v="Dutkiewicz Patrycja" u="1"/>
        <s v="CHACHUŁA Wiktor" u="1"/>
        <s v="RYSZ Maja" u="1"/>
        <s v="OLSZUK Otylia" u="1"/>
        <s v="Nowak Klementyna" u="1"/>
        <s v="LIGĘZA Lena" u="1"/>
        <s v="Szombara Zofia" u="1"/>
        <s v="Kowalczyk Julia" u="1"/>
        <s v="Jaworski Norbert" u="1"/>
        <s v="Wicher Bartłomiej" u="1"/>
        <s v="Jankowski Krzysztof" u="1"/>
        <s v="KIEREBIŃSKA Dominika" u="1"/>
        <s v="Henig Hanna" u="1"/>
        <s v="Walasik Weronika" u="1"/>
        <s v="ŻYTKO Małgorzata" u="1"/>
        <s v="Michta Nadia" u="1"/>
        <s v="TOMICZAK Witold" u="1"/>
        <s v="KUCHARSKA Jagoda" u="1"/>
        <s v="Krawiec Julita" u="1"/>
        <s v="GRZELAK Andrzej" u="1"/>
        <s v="Dutkiewicz Gracjan" u="1"/>
        <s v="Cichocki Alan" u="1"/>
        <s v="Grześkowiak Maja" u="1"/>
        <s v="KACZMARCZYK Wiktoria" u="1"/>
        <s v="SZYMAŃCZYK Anna" u="1"/>
        <s v="Krawczyk Mikołaj" u="1"/>
        <s v="Węcławek Kryspin" u="1"/>
        <s v="Kowalczyk Zuzanna" u="1"/>
        <s v="GREŃ Milena" u="1"/>
        <s v="Papis Hania" u="1"/>
        <s v="POLAK Julia" u="1"/>
        <s v="RYBAK Oskar" u="1"/>
        <s v="BERNAT Antoni" u="1"/>
        <s v="Kondaszewska Lena" u="1"/>
        <s v="Skrzydlewski Rafał" u="1"/>
        <s v="Budzan Lena" u="1"/>
        <s v="Zygadło Zofia" u="1"/>
        <s v="WOŹNIAK Kornelia" u="1"/>
        <s v="JAROSZEWICZ Julia" u="1"/>
        <s v="Lewandowski Adrian" u="1"/>
        <s v="Maślak Maja" u="1"/>
        <s v="Małocha Miłosz" u="1"/>
        <s v="CHILARSKA Oliwia" u="1"/>
        <s v="Halbryt Dominika" u="1"/>
        <s v="Kubacki Antoni" u="1"/>
        <s v="STAPIŃSKA Anna" u="1"/>
        <s v="Mikołajewska Alicja" u="1"/>
      </sharedItems>
    </cacheField>
    <cacheField name="Płeć" numFmtId="0">
      <sharedItems count="4">
        <s v="K"/>
        <s v="M"/>
        <s v=""/>
        <e v="#N/A" u="1"/>
      </sharedItems>
    </cacheField>
    <cacheField name="Kategoria" numFmtId="0">
      <sharedItems containsBlank="1" count="9">
        <s v="D-2"/>
        <s v="E-1"/>
        <s v="E-2"/>
        <s v="F-2"/>
        <s v="D-1"/>
        <s v=""/>
        <m u="1"/>
        <e v="#N/A" u="1"/>
        <s v="F-1" u="1"/>
      </sharedItems>
    </cacheField>
    <cacheField name="Klub" numFmtId="0">
      <sharedItems count="30">
        <s v="KS Pilica Tomaszów Mazowiecki"/>
        <s v="UKS 3 Milanówek"/>
        <s v="Akademia Łyżwiarstwa Kristensen"/>
        <s v="Akademia Sportowego Rozwoju Natalii Czerwonki"/>
        <s v="UKS przy ZSMS Zakopane"/>
        <s v="KS Orzeł Elbląg"/>
        <s v="UKS Giżycko"/>
        <s v="UKS Sprint Sanok"/>
        <s v="IUKS Dziewiątka Tomaszów Mazowiecki"/>
        <s v="SKŁ Górnik Sanok"/>
        <s v="MKS Cuprum Lubin"/>
        <s v="UKS Jedynka Tomaszów Maz."/>
        <s v="UKS Olczanka Zakopane"/>
        <s v="KS ARENA Tomaszów Mazowiecki"/>
        <s v="UKS Sparta Grodzisk Mazowiecki"/>
        <s v="WTŁ Stegny Warszawa"/>
        <s v="UKS Orlica Duszniki Zdrój"/>
        <s v="Fundacja ŁiSW Legia Warszawa"/>
        <s v="Klub Sportowy AZS Zakopane"/>
        <s v="KS SNPTT 1907 Zakopane"/>
        <s v="UKS Orły Zakopane"/>
        <s v=""/>
        <s v="UKS Znicz Kłodzko" u="1"/>
        <s v="AZS Zakopane" u="1"/>
        <e v="#N/A" u="1"/>
        <s v="MKS Korona Wilanów" u="1"/>
        <s v="UKS Zryw Słomczyn" u="1"/>
        <s v="UKS Olczanka" u="1"/>
        <s v="WMKS Olsztyn" u="1"/>
        <s v="UKS Viking Elbląg" u="1"/>
      </sharedItems>
    </cacheField>
    <cacheField name="Szkoła" numFmtId="0">
      <sharedItems containsMixedTypes="1" containsNumber="1" containsInteger="1" minValue="0" maxValue="0" count="77">
        <s v="SP 1 Tomaszów Mazowiecki"/>
        <s v="SP 13 Tomaszów Mazowiecki"/>
        <s v="SP 3 Milanówek"/>
        <s v="SP w Komorowie "/>
        <s v="Społeczna Szkoła Podstawowa"/>
        <s v="SP SMS Zakopane"/>
        <s v="SSP3"/>
        <s v="SP Wilkasy"/>
        <s v="sp2 Sanok"/>
        <n v="0"/>
        <s v="SP Pakoszówka"/>
        <s v="Sp 13 w Tomaszowie Maz"/>
        <s v="SP nr 8 Lubin"/>
        <s v="SP 1 Sanok"/>
        <s v="SP 3 Sanok"/>
        <s v="SP 1 Lubin"/>
        <s v="SP 19 Elbląg"/>
        <s v="SP Wiaderno"/>
        <s v="SP 9 Tomaszów Mazowiecki"/>
        <s v="Lubin"/>
        <s v="SP 11 Tomaszów Mazowiecki"/>
        <s v="SP 2 Zagórz"/>
        <s v="SP 14 Lubin"/>
        <s v="SP 12 Lubin"/>
        <s v="SP 4 Zakopane"/>
        <s v="SP2"/>
        <s v="SP 2 Grodzisk mazowiecki"/>
        <s v="SP 310 Warszawa"/>
        <s v="SP 7Lubin"/>
        <s v="ZSP 2 Kudowa-Zdrój"/>
        <s v="Przedszkole samorządowe w Wolborzu"/>
        <s v="Milanowska Prywatna Szkoła Podstawowa"/>
        <s v="SP nr. 1 Sanok"/>
        <s v="SP nr 3 Polkowice"/>
        <s v="SP 8 Lubin"/>
        <s v="SP Kostarowce"/>
        <s v="NSP SMS LUBIN"/>
        <s v="SP 8 Otwock"/>
        <s v="MZS Duszniki-Zdrój"/>
        <s v="SP nr 3 Lubin"/>
        <s v="SP 6 Sanok"/>
        <s v="SP15"/>
        <s v="SP 4 Giżycko"/>
        <s v="SP nr 9 Lubin"/>
        <s v="SP 6 Grodzisk mazowiecki"/>
        <s v="SP12"/>
        <s v="Przedszkole Kudowa-Zdroj"/>
        <s v="SP 3 Tomaszów Maz"/>
        <s v="SP 3 Tomaszów Mazowiecki"/>
        <s v="Szkoła podstawowa mistrzostwa sportowego Marcina Gortata w Łodzi"/>
        <s v="SP Wolbórz"/>
        <s v="SP Nowosielce"/>
        <s v="SP nr 12 lubin"/>
        <s v="SP 10 Tomaszów Mazowiecki"/>
        <s v="SP Białka Tatrzańksa"/>
        <s v="Salezjańskia SP Lubin"/>
        <s v="sp9 Sanok"/>
        <s v="Przedszkole w Wołowie"/>
        <s v="SP21"/>
        <s v="sp3 milanówek"/>
        <s v="MTE Milanówek"/>
        <s v="SP 4 Grodzisk Mazowiecki"/>
        <s v="SP2 Grodzisk"/>
        <s v="SP371"/>
        <s v="Kolegium europejskie Szko"/>
        <s v="SP 8 Sanok"/>
        <s v="SP Polskich Olimipijczyków w Osiedlu Niewiadów "/>
        <s v="SP 6"/>
        <s v="SP 1 Tomaszów Mazowiecki "/>
        <s v="Sp 6 Tomaszów Mazowiecki"/>
        <s v="SP 9 Lubin"/>
        <s v=""/>
        <s v="sp8 Sanok"/>
        <s v="SP Kamień "/>
        <s v="SP nr 10 Lubin"/>
        <s v="SP 7 LUDWIKÓW"/>
        <s v="SP 12 w Otwocku"/>
      </sharedItems>
    </cacheField>
    <cacheField name="1" numFmtId="0">
      <sharedItems containsString="0" containsBlank="1" containsNumber="1" containsInteger="1" minValue="1" maxValue="12"/>
    </cacheField>
    <cacheField name="2" numFmtId="0">
      <sharedItems containsString="0" containsBlank="1" containsNumber="1" containsInteger="1" minValue="1" maxValue="12"/>
    </cacheField>
    <cacheField name="3" numFmtId="0">
      <sharedItems containsString="0" containsBlank="1" containsNumber="1" containsInteger="1" minValue="1" maxValue="12"/>
    </cacheField>
    <cacheField name="4" numFmtId="0">
      <sharedItems containsString="0" containsBlank="1" containsNumber="1" containsInteger="1" minValue="1" maxValue="12"/>
    </cacheField>
    <cacheField name="5" numFmtId="0">
      <sharedItems containsString="0" containsBlank="1" containsNumber="1" containsInteger="1" minValue="1" maxValue="12"/>
    </cacheField>
    <cacheField name="6" numFmtId="0">
      <sharedItems containsNonDate="0" containsString="0" containsBlank="1"/>
    </cacheField>
    <cacheField name="Edycja I" numFmtId="1">
      <sharedItems containsSemiMixedTypes="0" containsString="0" containsNumber="1" containsInteger="1" minValue="0" maxValue="9"/>
    </cacheField>
    <cacheField name="Edycja II" numFmtId="1">
      <sharedItems containsSemiMixedTypes="0" containsString="0" containsNumber="1" containsInteger="1" minValue="0" maxValue="9"/>
    </cacheField>
    <cacheField name="Edycja III" numFmtId="1">
      <sharedItems containsSemiMixedTypes="0" containsString="0" containsNumber="1" containsInteger="1" minValue="0" maxValue="9"/>
    </cacheField>
    <cacheField name="Edycja IV" numFmtId="1">
      <sharedItems containsSemiMixedTypes="0" containsString="0" containsNumber="1" containsInteger="1" minValue="0" maxValue="9"/>
    </cacheField>
    <cacheField name="Edycja V" numFmtId="1">
      <sharedItems containsSemiMixedTypes="0" containsString="0" containsNumber="1" containsInteger="1" minValue="0" maxValue="9"/>
    </cacheField>
    <cacheField name="Edycja VI" numFmtId="1">
      <sharedItems containsSemiMixedTypes="0" containsString="0" containsNumber="1" containsInteger="1" minValue="0" maxValue="0"/>
    </cacheField>
    <cacheField name="Sztafety I" numFmtId="2">
      <sharedItems containsSemiMixedTypes="0" containsString="0" containsNumber="1" minValue="0" maxValue="9"/>
    </cacheField>
    <cacheField name="Sztafety II" numFmtId="2">
      <sharedItems containsSemiMixedTypes="0" containsString="0" containsNumber="1" minValue="0" maxValue="4.5"/>
    </cacheField>
    <cacheField name="Sztafety III" numFmtId="2">
      <sharedItems containsSemiMixedTypes="0" containsString="0" containsNumber="1" minValue="0" maxValue="3"/>
    </cacheField>
    <cacheField name="Sztafety IV" numFmtId="2">
      <sharedItems containsSemiMixedTypes="0" containsString="0" containsNumber="1" minValue="0" maxValue="22.25"/>
    </cacheField>
    <cacheField name="Sztafety V" numFmtId="2">
      <sharedItems containsSemiMixedTypes="0" containsString="0" containsNumber="1" minValue="0" maxValue="3"/>
    </cacheField>
    <cacheField name="Sztafety VI" numFmtId="2">
      <sharedItems containsSemiMixedTypes="0" containsString="0" containsNumber="1" containsInteger="1" minValue="0" maxValue="0"/>
    </cacheField>
    <cacheField name="SUMA wlb" numFmtId="1">
      <sharedItems containsSemiMixedTypes="0" containsString="0" containsNumber="1" minValue="0" maxValue="36" count="53">
        <n v="26"/>
        <n v="9"/>
        <n v="4"/>
        <n v="5"/>
        <n v="7"/>
        <n v="8"/>
        <n v="2"/>
        <n v="1"/>
        <n v="13"/>
        <n v="16"/>
        <n v="10"/>
        <n v="3"/>
        <n v="0"/>
        <n v="11"/>
        <n v="12"/>
        <n v="24"/>
        <n v="28"/>
        <n v="27"/>
        <n v="21"/>
        <n v="6"/>
        <n v="34"/>
        <n v="20"/>
        <n v="36"/>
        <n v="17"/>
        <n v="15"/>
        <n v="30"/>
        <n v="18"/>
        <n v="32"/>
        <n v="14"/>
        <n v="19"/>
        <n v="25"/>
        <n v="23"/>
        <n v="22" u="1"/>
        <n v="34.000000999999997" u="1"/>
        <n v="12.000001000000001" u="1"/>
        <n v="11.000001000000001" u="1"/>
        <n v="16.0001" u="1"/>
        <n v="21.000000999999997" u="1"/>
        <n v="9.0000999999999998" u="1"/>
        <n v="12.1" u="1"/>
        <n v="22.5" u="1"/>
        <n v="23.5" u="1"/>
        <n v="14.5" u="1"/>
        <n v="25.1" u="1"/>
        <n v="6.5" u="1"/>
        <n v="7.5" u="1"/>
        <n v="8.5" u="1"/>
        <n v="9.1" u="1"/>
        <n v="9.5" u="1"/>
        <n v="3.5" u="1"/>
        <n v="10.1" u="1"/>
        <n v="11.1" u="1"/>
        <n v="11.5" u="1"/>
      </sharedItems>
    </cacheField>
    <cacheField name="Razem" numFmtId="2">
      <sharedItems containsString="0" containsBlank="1" containsNumber="1" minValue="0" maxValue="59.333333333333336"/>
    </cacheField>
    <cacheField name="Miejsca" numFmtId="1">
      <sharedItems/>
    </cacheField>
    <cacheField name="Top1" numFmtId="1">
      <sharedItems containsSemiMixedTypes="0" containsString="0" containsNumber="1" containsInteger="1" minValue="1" maxValue="99"/>
    </cacheField>
    <cacheField name="Top2" numFmtId="1">
      <sharedItems containsSemiMixedTypes="0" containsString="0" containsNumber="1" containsInteger="1" minValue="1" maxValue="99"/>
    </cacheField>
    <cacheField name="Top3" numFmtId="1">
      <sharedItems containsSemiMixedTypes="0" containsString="0" containsNumber="1" containsInteger="1" minValue="1" maxValue="99"/>
    </cacheField>
    <cacheField name="Top4" numFmtId="1">
      <sharedItems containsSemiMixedTypes="0" containsString="0" containsNumber="1" containsInteger="1" minValue="1" maxValue="99"/>
    </cacheField>
    <cacheField name="Rank" numFmtId="0" formula=" ('SUMA wlb'*100000)-(Top1*1000)-(Top2*10)-(Top3*0.1)-(Top4*0.001)" databaseField="0"/>
    <cacheField name="MIN" numFmtId="0" formula="MIN('Edycja I'+'Sztafety I','Sztafety II'+'Edycja II','Edycja III'+'Sztafety III','Edycja IV'+'Sztafety IV','Edycja V'+'Sztafety V','Edycja VI'+'Sztafety VI')" databaseField="0"/>
    <cacheField name="SUMA Top5" numFmtId="0" formula="Razem-MIN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x v="0"/>
    <x v="0"/>
    <x v="0"/>
    <x v="0"/>
    <x v="0"/>
    <n v="2"/>
    <n v="2"/>
    <m/>
    <n v="3"/>
    <n v="2"/>
    <m/>
    <n v="7"/>
    <n v="7"/>
    <n v="0"/>
    <n v="5"/>
    <n v="7"/>
    <n v="0"/>
    <n v="1"/>
    <n v="3.5"/>
    <n v="0"/>
    <n v="2.5"/>
    <n v="1"/>
    <n v="0"/>
    <x v="0"/>
    <n v="34"/>
    <s v="2 | 2 | 2 | 3"/>
    <n v="2"/>
    <n v="2"/>
    <n v="2"/>
    <n v="3"/>
  </r>
  <r>
    <x v="1"/>
    <x v="0"/>
    <x v="1"/>
    <x v="0"/>
    <x v="1"/>
    <n v="8"/>
    <m/>
    <m/>
    <m/>
    <n v="2"/>
    <m/>
    <n v="2"/>
    <n v="0"/>
    <n v="0"/>
    <n v="0"/>
    <n v="7"/>
    <n v="0"/>
    <n v="0"/>
    <n v="0"/>
    <n v="0"/>
    <n v="0.5"/>
    <n v="1"/>
    <n v="0"/>
    <x v="1"/>
    <n v="10.5"/>
    <s v="2 | 8 | 99 | 99"/>
    <n v="2"/>
    <n v="8"/>
    <n v="99"/>
    <n v="99"/>
  </r>
  <r>
    <x v="2"/>
    <x v="0"/>
    <x v="0"/>
    <x v="1"/>
    <x v="2"/>
    <n v="11"/>
    <m/>
    <n v="8"/>
    <m/>
    <n v="10"/>
    <m/>
    <n v="1"/>
    <n v="0"/>
    <n v="2"/>
    <n v="0"/>
    <n v="1"/>
    <n v="0"/>
    <n v="1.3333333333333333"/>
    <n v="1.5"/>
    <n v="1.3333333333333333"/>
    <n v="0.5"/>
    <n v="0.66666666666666663"/>
    <n v="0"/>
    <x v="2"/>
    <n v="9.3333333333333321"/>
    <s v="8 | 10 | 11 | 99"/>
    <n v="8"/>
    <n v="10"/>
    <n v="11"/>
    <n v="99"/>
  </r>
  <r>
    <x v="3"/>
    <x v="1"/>
    <x v="2"/>
    <x v="2"/>
    <x v="3"/>
    <n v="10"/>
    <m/>
    <n v="6"/>
    <m/>
    <m/>
    <m/>
    <n v="1"/>
    <n v="0"/>
    <n v="3"/>
    <n v="0"/>
    <n v="0"/>
    <n v="0"/>
    <n v="0"/>
    <n v="0"/>
    <n v="0"/>
    <n v="0"/>
    <n v="0"/>
    <n v="0"/>
    <x v="2"/>
    <n v="4"/>
    <s v="6 | 10 | 99 | 99"/>
    <n v="6"/>
    <n v="10"/>
    <n v="99"/>
    <n v="99"/>
  </r>
  <r>
    <x v="4"/>
    <x v="0"/>
    <x v="1"/>
    <x v="3"/>
    <x v="4"/>
    <n v="12"/>
    <m/>
    <m/>
    <n v="4"/>
    <m/>
    <m/>
    <n v="1"/>
    <n v="0"/>
    <n v="0"/>
    <n v="4"/>
    <n v="0"/>
    <n v="0"/>
    <n v="0"/>
    <n v="0"/>
    <n v="0"/>
    <n v="0.75"/>
    <n v="0"/>
    <n v="0"/>
    <x v="3"/>
    <n v="5.75"/>
    <s v="4 | 12 | 99 | 99"/>
    <n v="4"/>
    <n v="12"/>
    <n v="99"/>
    <n v="99"/>
  </r>
  <r>
    <x v="5"/>
    <x v="1"/>
    <x v="2"/>
    <x v="4"/>
    <x v="5"/>
    <n v="5"/>
    <n v="6"/>
    <m/>
    <n v="9"/>
    <m/>
    <m/>
    <n v="3"/>
    <n v="3"/>
    <n v="0"/>
    <n v="1"/>
    <n v="0"/>
    <n v="0"/>
    <n v="0"/>
    <n v="0"/>
    <n v="0"/>
    <n v="0"/>
    <n v="0"/>
    <n v="0"/>
    <x v="4"/>
    <n v="7"/>
    <s v="5 | 6 | 9 | 99"/>
    <n v="5"/>
    <n v="6"/>
    <n v="9"/>
    <n v="99"/>
  </r>
  <r>
    <x v="6"/>
    <x v="1"/>
    <x v="3"/>
    <x v="5"/>
    <x v="6"/>
    <m/>
    <m/>
    <n v="3"/>
    <m/>
    <m/>
    <m/>
    <n v="0"/>
    <n v="0"/>
    <n v="5"/>
    <n v="0"/>
    <n v="0"/>
    <n v="0"/>
    <n v="0"/>
    <n v="0"/>
    <n v="0"/>
    <n v="0"/>
    <n v="0"/>
    <n v="0"/>
    <x v="3"/>
    <n v="5"/>
    <s v="3 | 99 | 99 | 99"/>
    <n v="3"/>
    <n v="99"/>
    <n v="99"/>
    <n v="99"/>
  </r>
  <r>
    <x v="7"/>
    <x v="0"/>
    <x v="0"/>
    <x v="6"/>
    <x v="7"/>
    <n v="5"/>
    <m/>
    <n v="4"/>
    <n v="12"/>
    <m/>
    <m/>
    <n v="3"/>
    <n v="0"/>
    <n v="4"/>
    <n v="1"/>
    <n v="0"/>
    <n v="0"/>
    <n v="0"/>
    <n v="2"/>
    <n v="0"/>
    <n v="1.5"/>
    <n v="0"/>
    <n v="0"/>
    <x v="5"/>
    <n v="11.5"/>
    <s v="4 | 5 | 12 | 99"/>
    <n v="4"/>
    <n v="5"/>
    <n v="12"/>
    <n v="99"/>
  </r>
  <r>
    <x v="8"/>
    <x v="0"/>
    <x v="0"/>
    <x v="7"/>
    <x v="8"/>
    <m/>
    <m/>
    <m/>
    <m/>
    <n v="8"/>
    <m/>
    <n v="0"/>
    <n v="0"/>
    <n v="0"/>
    <n v="0"/>
    <n v="2"/>
    <n v="0"/>
    <n v="0"/>
    <n v="0"/>
    <n v="0"/>
    <n v="0"/>
    <n v="1"/>
    <n v="0"/>
    <x v="6"/>
    <n v="3"/>
    <s v="8 | 99 | 99 | 99"/>
    <n v="8"/>
    <n v="99"/>
    <n v="99"/>
    <n v="99"/>
  </r>
  <r>
    <x v="9"/>
    <x v="0"/>
    <x v="3"/>
    <x v="8"/>
    <x v="9"/>
    <m/>
    <n v="12"/>
    <n v="10"/>
    <m/>
    <m/>
    <m/>
    <n v="0"/>
    <n v="1"/>
    <n v="1"/>
    <n v="0"/>
    <n v="0"/>
    <n v="0"/>
    <n v="0"/>
    <n v="0"/>
    <n v="0"/>
    <n v="0"/>
    <n v="0"/>
    <n v="0"/>
    <x v="6"/>
    <n v="2"/>
    <s v="10 | 12 | 99 | 99"/>
    <n v="10"/>
    <n v="12"/>
    <n v="99"/>
    <n v="99"/>
  </r>
  <r>
    <x v="10"/>
    <x v="0"/>
    <x v="3"/>
    <x v="9"/>
    <x v="10"/>
    <m/>
    <m/>
    <m/>
    <m/>
    <n v="10"/>
    <m/>
    <n v="0"/>
    <n v="0"/>
    <n v="0"/>
    <n v="0"/>
    <n v="1"/>
    <n v="0"/>
    <n v="0"/>
    <n v="0"/>
    <n v="0"/>
    <n v="0.25"/>
    <n v="0.75"/>
    <n v="0"/>
    <x v="7"/>
    <n v="2"/>
    <s v="10 | 99 | 99 | 99"/>
    <n v="10"/>
    <n v="99"/>
    <n v="99"/>
    <n v="99"/>
  </r>
  <r>
    <x v="11"/>
    <x v="1"/>
    <x v="0"/>
    <x v="1"/>
    <x v="2"/>
    <n v="4"/>
    <n v="5"/>
    <n v="6"/>
    <n v="5"/>
    <m/>
    <m/>
    <n v="4"/>
    <n v="3"/>
    <n v="3"/>
    <n v="3"/>
    <n v="0"/>
    <n v="0"/>
    <n v="1.6666666666666667"/>
    <n v="2"/>
    <n v="0"/>
    <n v="3.5"/>
    <n v="0"/>
    <n v="0"/>
    <x v="8"/>
    <n v="20.166666666666664"/>
    <s v="4 | 5 | 5 | 6"/>
    <n v="4"/>
    <n v="5"/>
    <n v="5"/>
    <n v="6"/>
  </r>
  <r>
    <x v="12"/>
    <x v="0"/>
    <x v="3"/>
    <x v="2"/>
    <x v="11"/>
    <n v="6"/>
    <n v="4"/>
    <n v="4"/>
    <n v="3"/>
    <m/>
    <m/>
    <n v="3"/>
    <n v="4"/>
    <n v="4"/>
    <n v="5"/>
    <n v="0"/>
    <n v="0"/>
    <n v="0"/>
    <n v="0"/>
    <n v="0"/>
    <n v="0"/>
    <n v="0"/>
    <n v="0"/>
    <x v="9"/>
    <n v="16"/>
    <s v="3 | 4 | 4 | 6"/>
    <n v="3"/>
    <n v="4"/>
    <n v="4"/>
    <n v="6"/>
  </r>
  <r>
    <x v="13"/>
    <x v="0"/>
    <x v="2"/>
    <x v="3"/>
    <x v="12"/>
    <n v="10"/>
    <m/>
    <m/>
    <m/>
    <m/>
    <m/>
    <n v="1"/>
    <n v="0"/>
    <n v="0"/>
    <n v="0"/>
    <n v="0"/>
    <n v="0"/>
    <n v="0"/>
    <n v="0"/>
    <n v="0"/>
    <n v="0.75"/>
    <n v="0"/>
    <n v="0"/>
    <x v="7"/>
    <n v="1.75"/>
    <s v="10 | 99 | 99 | 99"/>
    <n v="10"/>
    <n v="99"/>
    <n v="99"/>
    <n v="99"/>
  </r>
  <r>
    <x v="14"/>
    <x v="0"/>
    <x v="0"/>
    <x v="9"/>
    <x v="13"/>
    <n v="7"/>
    <n v="5"/>
    <m/>
    <n v="10"/>
    <n v="4"/>
    <m/>
    <n v="2"/>
    <n v="3"/>
    <n v="0"/>
    <n v="1"/>
    <n v="4"/>
    <n v="0"/>
    <n v="2.3333333333333335"/>
    <n v="0.5"/>
    <n v="0"/>
    <n v="1.5"/>
    <n v="1.6666666666666667"/>
    <n v="0"/>
    <x v="10"/>
    <n v="16"/>
    <s v="4 | 5 | 7 | 10"/>
    <n v="4"/>
    <n v="5"/>
    <n v="7"/>
    <n v="10"/>
  </r>
  <r>
    <x v="15"/>
    <x v="0"/>
    <x v="0"/>
    <x v="9"/>
    <x v="14"/>
    <n v="8"/>
    <n v="7"/>
    <m/>
    <n v="8"/>
    <n v="6"/>
    <m/>
    <n v="2"/>
    <n v="2"/>
    <n v="0"/>
    <n v="2"/>
    <n v="3"/>
    <n v="0"/>
    <n v="2.3333333333333335"/>
    <n v="1"/>
    <n v="0"/>
    <n v="0"/>
    <n v="1.6666666666666667"/>
    <n v="0"/>
    <x v="1"/>
    <n v="14"/>
    <s v="6 | 7 | 8 | 8"/>
    <n v="6"/>
    <n v="7"/>
    <n v="8"/>
    <n v="8"/>
  </r>
  <r>
    <x v="16"/>
    <x v="0"/>
    <x v="4"/>
    <x v="10"/>
    <x v="15"/>
    <m/>
    <m/>
    <n v="11"/>
    <m/>
    <m/>
    <m/>
    <n v="0"/>
    <n v="0"/>
    <n v="1"/>
    <n v="0"/>
    <n v="0"/>
    <n v="0"/>
    <n v="0"/>
    <n v="0.5"/>
    <n v="1"/>
    <n v="0"/>
    <n v="0"/>
    <n v="0"/>
    <x v="7"/>
    <n v="2.5"/>
    <s v="11 | 99 | 99 | 99"/>
    <n v="11"/>
    <n v="99"/>
    <n v="99"/>
    <n v="99"/>
  </r>
  <r>
    <x v="17"/>
    <x v="0"/>
    <x v="0"/>
    <x v="5"/>
    <x v="16"/>
    <m/>
    <m/>
    <n v="11"/>
    <m/>
    <m/>
    <m/>
    <n v="0"/>
    <n v="0"/>
    <n v="1"/>
    <n v="0"/>
    <n v="0"/>
    <n v="0"/>
    <n v="0"/>
    <n v="0"/>
    <n v="1"/>
    <n v="0"/>
    <n v="0"/>
    <n v="0"/>
    <x v="7"/>
    <n v="2"/>
    <s v="11 | 99 | 99 | 99"/>
    <n v="11"/>
    <n v="99"/>
    <n v="99"/>
    <n v="99"/>
  </r>
  <r>
    <x v="18"/>
    <x v="1"/>
    <x v="0"/>
    <x v="0"/>
    <x v="17"/>
    <n v="6"/>
    <n v="6"/>
    <m/>
    <n v="4"/>
    <m/>
    <m/>
    <n v="3"/>
    <n v="3"/>
    <n v="0"/>
    <n v="4"/>
    <n v="0"/>
    <n v="0"/>
    <n v="2.3333333333333335"/>
    <n v="0"/>
    <n v="0"/>
    <n v="0"/>
    <n v="0"/>
    <n v="0"/>
    <x v="10"/>
    <n v="12.333333333333334"/>
    <s v="4 | 6 | 6 | 99"/>
    <n v="4"/>
    <n v="6"/>
    <n v="6"/>
    <n v="99"/>
  </r>
  <r>
    <x v="19"/>
    <x v="1"/>
    <x v="2"/>
    <x v="8"/>
    <x v="18"/>
    <m/>
    <m/>
    <m/>
    <m/>
    <n v="6"/>
    <m/>
    <n v="0"/>
    <n v="0"/>
    <n v="0"/>
    <n v="0"/>
    <n v="3"/>
    <n v="0"/>
    <n v="0"/>
    <n v="0"/>
    <n v="0"/>
    <n v="1.75"/>
    <n v="0"/>
    <n v="0"/>
    <x v="11"/>
    <n v="4.75"/>
    <s v="6 | 99 | 99 | 99"/>
    <n v="6"/>
    <n v="99"/>
    <n v="99"/>
    <n v="99"/>
  </r>
  <r>
    <x v="20"/>
    <x v="1"/>
    <x v="4"/>
    <x v="11"/>
    <x v="0"/>
    <m/>
    <n v="10"/>
    <m/>
    <n v="10"/>
    <m/>
    <m/>
    <n v="0"/>
    <n v="1"/>
    <n v="0"/>
    <n v="1"/>
    <n v="0"/>
    <n v="0"/>
    <n v="0"/>
    <n v="0"/>
    <n v="0"/>
    <n v="0"/>
    <n v="0"/>
    <n v="0"/>
    <x v="6"/>
    <n v="2"/>
    <s v="10 | 10 | 99 | 99"/>
    <n v="10"/>
    <n v="10"/>
    <n v="99"/>
    <n v="99"/>
  </r>
  <r>
    <x v="21"/>
    <x v="0"/>
    <x v="0"/>
    <x v="3"/>
    <x v="19"/>
    <m/>
    <m/>
    <m/>
    <m/>
    <m/>
    <m/>
    <n v="0"/>
    <n v="0"/>
    <n v="0"/>
    <n v="0"/>
    <n v="0"/>
    <n v="0"/>
    <n v="1"/>
    <n v="0"/>
    <n v="0"/>
    <n v="0"/>
    <n v="0"/>
    <n v="0"/>
    <x v="12"/>
    <n v="1"/>
    <s v="99 | 99 | 99 | 99"/>
    <n v="99"/>
    <n v="99"/>
    <n v="99"/>
    <n v="99"/>
  </r>
  <r>
    <x v="22"/>
    <x v="1"/>
    <x v="1"/>
    <x v="8"/>
    <x v="18"/>
    <m/>
    <n v="5"/>
    <n v="5"/>
    <n v="3"/>
    <m/>
    <m/>
    <n v="0"/>
    <n v="3"/>
    <n v="3"/>
    <n v="5"/>
    <n v="0"/>
    <n v="0"/>
    <n v="0"/>
    <n v="0"/>
    <n v="0"/>
    <n v="1.75"/>
    <n v="0"/>
    <n v="0"/>
    <x v="13"/>
    <n v="12.75"/>
    <s v="3 | 5 | 5 | 99"/>
    <n v="3"/>
    <n v="5"/>
    <n v="5"/>
    <n v="99"/>
  </r>
  <r>
    <x v="23"/>
    <x v="1"/>
    <x v="4"/>
    <x v="4"/>
    <x v="5"/>
    <n v="3"/>
    <m/>
    <m/>
    <n v="3"/>
    <m/>
    <m/>
    <n v="5"/>
    <n v="0"/>
    <n v="0"/>
    <n v="5"/>
    <n v="0"/>
    <n v="0"/>
    <n v="0"/>
    <n v="0"/>
    <n v="0"/>
    <n v="0"/>
    <n v="0"/>
    <n v="0"/>
    <x v="10"/>
    <n v="10"/>
    <s v="3 | 3 | 99 | 99"/>
    <n v="3"/>
    <n v="3"/>
    <n v="99"/>
    <n v="99"/>
  </r>
  <r>
    <x v="24"/>
    <x v="0"/>
    <x v="2"/>
    <x v="0"/>
    <x v="18"/>
    <n v="7"/>
    <n v="8"/>
    <m/>
    <n v="6"/>
    <n v="8"/>
    <m/>
    <n v="2"/>
    <n v="2"/>
    <n v="0"/>
    <n v="3"/>
    <n v="2"/>
    <n v="0"/>
    <n v="1.25"/>
    <n v="0"/>
    <n v="0"/>
    <n v="1.75"/>
    <n v="1.25"/>
    <n v="0"/>
    <x v="1"/>
    <n v="13.25"/>
    <s v="6 | 7 | 8 | 8"/>
    <n v="6"/>
    <n v="7"/>
    <n v="8"/>
    <n v="8"/>
  </r>
  <r>
    <x v="25"/>
    <x v="0"/>
    <x v="1"/>
    <x v="0"/>
    <x v="20"/>
    <n v="4"/>
    <n v="12"/>
    <m/>
    <n v="8"/>
    <n v="3"/>
    <m/>
    <n v="4"/>
    <n v="1"/>
    <n v="0"/>
    <n v="2"/>
    <n v="5"/>
    <n v="0"/>
    <n v="1.25"/>
    <n v="0"/>
    <n v="0"/>
    <n v="1.75"/>
    <n v="1.25"/>
    <n v="0"/>
    <x v="14"/>
    <n v="16.25"/>
    <s v="3 | 4 | 8 | 12"/>
    <n v="3"/>
    <n v="4"/>
    <n v="8"/>
    <n v="12"/>
  </r>
  <r>
    <x v="26"/>
    <x v="0"/>
    <x v="3"/>
    <x v="9"/>
    <x v="13"/>
    <n v="2"/>
    <n v="3"/>
    <m/>
    <n v="6"/>
    <n v="1"/>
    <m/>
    <n v="7"/>
    <n v="5"/>
    <n v="0"/>
    <n v="3"/>
    <n v="9"/>
    <n v="0"/>
    <n v="0"/>
    <n v="0"/>
    <n v="0"/>
    <n v="0.5"/>
    <n v="0.75"/>
    <n v="0"/>
    <x v="15"/>
    <n v="25.25"/>
    <s v="1 | 2 | 3 | 6"/>
    <n v="1"/>
    <n v="2"/>
    <n v="3"/>
    <n v="6"/>
  </r>
  <r>
    <x v="27"/>
    <x v="0"/>
    <x v="0"/>
    <x v="9"/>
    <x v="13"/>
    <n v="4"/>
    <n v="3"/>
    <m/>
    <n v="4"/>
    <n v="5"/>
    <m/>
    <n v="4"/>
    <n v="5"/>
    <n v="0"/>
    <n v="4"/>
    <n v="3"/>
    <n v="0"/>
    <n v="3"/>
    <n v="4.5"/>
    <n v="0"/>
    <n v="0"/>
    <n v="3"/>
    <n v="0"/>
    <x v="9"/>
    <n v="26.5"/>
    <s v="3 | 4 | 4 | 5"/>
    <n v="3"/>
    <n v="4"/>
    <n v="4"/>
    <n v="5"/>
  </r>
  <r>
    <x v="28"/>
    <x v="0"/>
    <x v="4"/>
    <x v="9"/>
    <x v="21"/>
    <n v="2"/>
    <n v="2"/>
    <m/>
    <n v="2"/>
    <n v="2"/>
    <m/>
    <n v="7"/>
    <n v="7"/>
    <n v="0"/>
    <n v="7"/>
    <n v="7"/>
    <n v="0"/>
    <n v="3"/>
    <n v="3.5"/>
    <n v="0"/>
    <n v="3.5"/>
    <n v="3"/>
    <n v="0"/>
    <x v="16"/>
    <n v="41"/>
    <s v="2 | 2 | 2 | 2"/>
    <n v="2"/>
    <n v="2"/>
    <n v="2"/>
    <n v="2"/>
  </r>
  <r>
    <x v="29"/>
    <x v="0"/>
    <x v="4"/>
    <x v="10"/>
    <x v="22"/>
    <m/>
    <m/>
    <n v="12"/>
    <m/>
    <m/>
    <m/>
    <n v="0"/>
    <n v="0"/>
    <n v="1"/>
    <n v="0"/>
    <n v="0"/>
    <n v="0"/>
    <n v="0"/>
    <n v="0.5"/>
    <n v="0"/>
    <n v="0"/>
    <n v="0"/>
    <n v="0"/>
    <x v="7"/>
    <n v="1.5"/>
    <s v="12 | 99 | 99 | 99"/>
    <n v="12"/>
    <n v="99"/>
    <n v="99"/>
    <n v="99"/>
  </r>
  <r>
    <x v="30"/>
    <x v="0"/>
    <x v="0"/>
    <x v="9"/>
    <x v="13"/>
    <n v="9"/>
    <n v="8"/>
    <m/>
    <n v="11"/>
    <m/>
    <m/>
    <n v="1"/>
    <n v="2"/>
    <n v="0"/>
    <n v="1"/>
    <n v="0"/>
    <n v="0"/>
    <n v="2.3333333333333335"/>
    <n v="1"/>
    <n v="0"/>
    <n v="1"/>
    <n v="1.6666666666666667"/>
    <n v="0"/>
    <x v="2"/>
    <n v="10"/>
    <s v="8 | 9 | 11 | 99"/>
    <n v="8"/>
    <n v="9"/>
    <n v="11"/>
    <n v="99"/>
  </r>
  <r>
    <x v="31"/>
    <x v="0"/>
    <x v="1"/>
    <x v="10"/>
    <x v="23"/>
    <m/>
    <m/>
    <n v="9"/>
    <m/>
    <m/>
    <m/>
    <n v="0"/>
    <n v="0"/>
    <n v="1"/>
    <n v="0"/>
    <n v="0"/>
    <n v="0"/>
    <n v="0"/>
    <n v="0"/>
    <n v="0"/>
    <n v="0"/>
    <n v="0"/>
    <n v="0"/>
    <x v="7"/>
    <n v="1"/>
    <s v="9 | 99 | 99 | 99"/>
    <n v="9"/>
    <n v="99"/>
    <n v="99"/>
    <n v="99"/>
  </r>
  <r>
    <x v="32"/>
    <x v="0"/>
    <x v="1"/>
    <x v="3"/>
    <x v="12"/>
    <n v="3"/>
    <n v="2"/>
    <n v="2"/>
    <n v="2"/>
    <m/>
    <m/>
    <n v="5"/>
    <n v="7"/>
    <n v="7"/>
    <n v="7"/>
    <n v="0"/>
    <n v="0"/>
    <n v="1.75"/>
    <n v="0"/>
    <n v="1.75"/>
    <n v="1"/>
    <n v="0"/>
    <n v="0"/>
    <x v="0"/>
    <n v="30.5"/>
    <s v="2 | 2 | 2 | 3"/>
    <n v="2"/>
    <n v="2"/>
    <n v="2"/>
    <n v="3"/>
  </r>
  <r>
    <x v="33"/>
    <x v="0"/>
    <x v="2"/>
    <x v="11"/>
    <x v="0"/>
    <n v="4"/>
    <m/>
    <m/>
    <n v="9"/>
    <n v="7"/>
    <m/>
    <n v="4"/>
    <n v="0"/>
    <n v="0"/>
    <n v="1"/>
    <n v="2"/>
    <n v="0"/>
    <n v="0"/>
    <n v="0"/>
    <n v="0"/>
    <n v="0"/>
    <n v="0"/>
    <n v="0"/>
    <x v="4"/>
    <n v="7"/>
    <s v="4 | 7 | 9 | 99"/>
    <n v="4"/>
    <n v="7"/>
    <n v="9"/>
    <n v="99"/>
  </r>
  <r>
    <x v="34"/>
    <x v="1"/>
    <x v="3"/>
    <x v="8"/>
    <x v="9"/>
    <m/>
    <n v="5"/>
    <n v="4"/>
    <n v="4"/>
    <m/>
    <m/>
    <n v="0"/>
    <n v="3"/>
    <n v="4"/>
    <n v="4"/>
    <n v="0"/>
    <n v="0"/>
    <n v="0"/>
    <n v="0"/>
    <n v="0"/>
    <n v="1.75"/>
    <n v="0"/>
    <n v="0"/>
    <x v="13"/>
    <n v="12.75"/>
    <s v="4 | 4 | 5 | 99"/>
    <n v="4"/>
    <n v="4"/>
    <n v="5"/>
    <n v="99"/>
  </r>
  <r>
    <x v="35"/>
    <x v="0"/>
    <x v="0"/>
    <x v="8"/>
    <x v="18"/>
    <m/>
    <m/>
    <n v="1"/>
    <n v="1"/>
    <n v="1"/>
    <m/>
    <n v="0"/>
    <n v="0"/>
    <n v="9"/>
    <n v="9"/>
    <n v="9"/>
    <n v="0"/>
    <n v="0"/>
    <n v="0"/>
    <n v="3"/>
    <n v="4.5"/>
    <n v="2.3333333333333335"/>
    <n v="0"/>
    <x v="17"/>
    <n v="36.833333333333336"/>
    <s v="1 | 1 | 1 | 99"/>
    <n v="1"/>
    <n v="1"/>
    <n v="1"/>
    <n v="99"/>
  </r>
  <r>
    <x v="36"/>
    <x v="1"/>
    <x v="4"/>
    <x v="12"/>
    <x v="24"/>
    <n v="10"/>
    <n v="9"/>
    <m/>
    <n v="8"/>
    <m/>
    <m/>
    <n v="1"/>
    <n v="1"/>
    <n v="0"/>
    <n v="2"/>
    <n v="0"/>
    <n v="0"/>
    <n v="0"/>
    <n v="0"/>
    <n v="0"/>
    <n v="1"/>
    <n v="0"/>
    <n v="0"/>
    <x v="2"/>
    <n v="5"/>
    <s v="8 | 9 | 10 | 99"/>
    <n v="8"/>
    <n v="9"/>
    <n v="10"/>
    <n v="99"/>
  </r>
  <r>
    <x v="37"/>
    <x v="0"/>
    <x v="2"/>
    <x v="13"/>
    <x v="0"/>
    <n v="6"/>
    <n v="6"/>
    <n v="5"/>
    <n v="5"/>
    <n v="5"/>
    <m/>
    <n v="3"/>
    <n v="3"/>
    <n v="3"/>
    <n v="3"/>
    <n v="3"/>
    <n v="0"/>
    <n v="0"/>
    <n v="0"/>
    <n v="2.25"/>
    <n v="2.25"/>
    <n v="2.25"/>
    <n v="0"/>
    <x v="14"/>
    <n v="21.75"/>
    <s v="5 | 5 | 5 | 6"/>
    <n v="5"/>
    <n v="5"/>
    <n v="5"/>
    <n v="6"/>
  </r>
  <r>
    <x v="38"/>
    <x v="0"/>
    <x v="0"/>
    <x v="13"/>
    <x v="0"/>
    <m/>
    <n v="6"/>
    <n v="3"/>
    <n v="6"/>
    <n v="7"/>
    <m/>
    <n v="0"/>
    <n v="3"/>
    <n v="5"/>
    <n v="3"/>
    <n v="2"/>
    <n v="0"/>
    <n v="0"/>
    <n v="0.5"/>
    <n v="1.6666666666666667"/>
    <n v="0"/>
    <n v="1.3333333333333333"/>
    <n v="0"/>
    <x v="8"/>
    <n v="16.5"/>
    <s v="3 | 6 | 6 | 7"/>
    <n v="3"/>
    <n v="6"/>
    <n v="6"/>
    <n v="7"/>
  </r>
  <r>
    <x v="39"/>
    <x v="0"/>
    <x v="2"/>
    <x v="13"/>
    <x v="9"/>
    <m/>
    <m/>
    <n v="11"/>
    <m/>
    <m/>
    <m/>
    <n v="0"/>
    <n v="0"/>
    <n v="1"/>
    <n v="0"/>
    <n v="0"/>
    <n v="0"/>
    <n v="0"/>
    <n v="0"/>
    <n v="0"/>
    <n v="0"/>
    <n v="0"/>
    <n v="0"/>
    <x v="7"/>
    <n v="1"/>
    <s v="11 | 99 | 99 | 99"/>
    <n v="11"/>
    <n v="99"/>
    <n v="99"/>
    <n v="99"/>
  </r>
  <r>
    <x v="40"/>
    <x v="1"/>
    <x v="0"/>
    <x v="2"/>
    <x v="1"/>
    <n v="10"/>
    <n v="10"/>
    <n v="9"/>
    <m/>
    <m/>
    <m/>
    <n v="1"/>
    <n v="1"/>
    <n v="1"/>
    <n v="0"/>
    <n v="0"/>
    <n v="0"/>
    <n v="0"/>
    <n v="0"/>
    <n v="0"/>
    <n v="2"/>
    <n v="0"/>
    <n v="0"/>
    <x v="11"/>
    <n v="5"/>
    <s v="9 | 10 | 10 | 99"/>
    <n v="9"/>
    <n v="10"/>
    <n v="10"/>
    <n v="99"/>
  </r>
  <r>
    <x v="41"/>
    <x v="1"/>
    <x v="2"/>
    <x v="2"/>
    <x v="1"/>
    <n v="7"/>
    <n v="7"/>
    <n v="4"/>
    <n v="7"/>
    <m/>
    <m/>
    <n v="2"/>
    <n v="2"/>
    <n v="4"/>
    <n v="2"/>
    <n v="0"/>
    <n v="0"/>
    <n v="0"/>
    <n v="0"/>
    <n v="0"/>
    <n v="0"/>
    <n v="0"/>
    <n v="0"/>
    <x v="10"/>
    <n v="10"/>
    <s v="4 | 7 | 7 | 7"/>
    <n v="4"/>
    <n v="7"/>
    <n v="7"/>
    <n v="7"/>
  </r>
  <r>
    <x v="42"/>
    <x v="1"/>
    <x v="0"/>
    <x v="13"/>
    <x v="0"/>
    <m/>
    <n v="7"/>
    <n v="7"/>
    <n v="3"/>
    <n v="4"/>
    <m/>
    <n v="0"/>
    <n v="2"/>
    <n v="2"/>
    <n v="5"/>
    <n v="4"/>
    <n v="0"/>
    <n v="0"/>
    <n v="0"/>
    <n v="0"/>
    <n v="0"/>
    <n v="0"/>
    <n v="0"/>
    <x v="8"/>
    <n v="13"/>
    <s v="3 | 4 | 7 | 7"/>
    <n v="3"/>
    <n v="4"/>
    <n v="7"/>
    <n v="7"/>
  </r>
  <r>
    <x v="43"/>
    <x v="1"/>
    <x v="4"/>
    <x v="14"/>
    <x v="25"/>
    <m/>
    <n v="12"/>
    <n v="7"/>
    <n v="9"/>
    <m/>
    <m/>
    <n v="0"/>
    <n v="1"/>
    <n v="2"/>
    <n v="1"/>
    <n v="0"/>
    <n v="0"/>
    <n v="0"/>
    <n v="0"/>
    <n v="2.3333333333333335"/>
    <n v="0"/>
    <n v="0"/>
    <n v="0"/>
    <x v="2"/>
    <n v="6.3333333333333339"/>
    <s v="7 | 9 | 12 | 99"/>
    <n v="7"/>
    <n v="9"/>
    <n v="12"/>
    <n v="99"/>
  </r>
  <r>
    <x v="44"/>
    <x v="0"/>
    <x v="2"/>
    <x v="14"/>
    <x v="26"/>
    <m/>
    <n v="7"/>
    <n v="6"/>
    <n v="10"/>
    <n v="6"/>
    <m/>
    <n v="0"/>
    <n v="2"/>
    <n v="3"/>
    <n v="1"/>
    <n v="3"/>
    <n v="0"/>
    <n v="0"/>
    <n v="0"/>
    <n v="1.25"/>
    <n v="1.25"/>
    <n v="1.75"/>
    <n v="0"/>
    <x v="1"/>
    <n v="13.25"/>
    <s v="6 | 6 | 7 | 10"/>
    <n v="6"/>
    <n v="6"/>
    <n v="7"/>
    <n v="10"/>
  </r>
  <r>
    <x v="45"/>
    <x v="1"/>
    <x v="3"/>
    <x v="14"/>
    <x v="25"/>
    <m/>
    <n v="2"/>
    <n v="2"/>
    <n v="5"/>
    <n v="4"/>
    <m/>
    <n v="0"/>
    <n v="7"/>
    <n v="7"/>
    <n v="3"/>
    <n v="4"/>
    <n v="0"/>
    <n v="0"/>
    <n v="0"/>
    <n v="0"/>
    <n v="0"/>
    <n v="0"/>
    <n v="0"/>
    <x v="18"/>
    <n v="21"/>
    <s v="2 | 2 | 4 | 5"/>
    <n v="2"/>
    <n v="2"/>
    <n v="4"/>
    <n v="5"/>
  </r>
  <r>
    <x v="46"/>
    <x v="0"/>
    <x v="1"/>
    <x v="3"/>
    <x v="12"/>
    <n v="5"/>
    <m/>
    <n v="5"/>
    <m/>
    <m/>
    <m/>
    <n v="3"/>
    <n v="0"/>
    <n v="3"/>
    <n v="0"/>
    <n v="0"/>
    <n v="0"/>
    <n v="1.75"/>
    <n v="0"/>
    <n v="1.75"/>
    <n v="1"/>
    <n v="0"/>
    <n v="0"/>
    <x v="19"/>
    <n v="10.5"/>
    <s v="5 | 5 | 99 | 99"/>
    <n v="5"/>
    <n v="5"/>
    <n v="99"/>
    <n v="99"/>
  </r>
  <r>
    <x v="47"/>
    <x v="0"/>
    <x v="3"/>
    <x v="0"/>
    <x v="9"/>
    <n v="1"/>
    <n v="1"/>
    <m/>
    <n v="1"/>
    <n v="2"/>
    <m/>
    <n v="9"/>
    <n v="9"/>
    <n v="0"/>
    <n v="9"/>
    <n v="7"/>
    <n v="0"/>
    <n v="1.25"/>
    <n v="0"/>
    <n v="0"/>
    <n v="0.5"/>
    <n v="1"/>
    <n v="0"/>
    <x v="20"/>
    <n v="36.75"/>
    <s v="1 | 1 | 1 | 2"/>
    <n v="1"/>
    <n v="1"/>
    <n v="1"/>
    <n v="2"/>
  </r>
  <r>
    <x v="48"/>
    <x v="1"/>
    <x v="2"/>
    <x v="15"/>
    <x v="27"/>
    <m/>
    <n v="8"/>
    <m/>
    <m/>
    <m/>
    <m/>
    <n v="0"/>
    <n v="2"/>
    <n v="0"/>
    <n v="0"/>
    <n v="0"/>
    <n v="0"/>
    <n v="0"/>
    <n v="0"/>
    <n v="0"/>
    <n v="0"/>
    <n v="0"/>
    <n v="0"/>
    <x v="6"/>
    <n v="2"/>
    <s v="8 | 99 | 99 | 99"/>
    <n v="8"/>
    <n v="99"/>
    <n v="99"/>
    <n v="99"/>
  </r>
  <r>
    <x v="49"/>
    <x v="0"/>
    <x v="1"/>
    <x v="10"/>
    <x v="28"/>
    <n v="11"/>
    <m/>
    <n v="10"/>
    <m/>
    <m/>
    <m/>
    <n v="1"/>
    <n v="0"/>
    <n v="1"/>
    <n v="0"/>
    <n v="0"/>
    <n v="0"/>
    <n v="0.75"/>
    <n v="0"/>
    <n v="1"/>
    <n v="0.75"/>
    <n v="0"/>
    <n v="0"/>
    <x v="6"/>
    <n v="4.5"/>
    <s v="10 | 11 | 99 | 99"/>
    <n v="10"/>
    <n v="11"/>
    <n v="99"/>
    <n v="99"/>
  </r>
  <r>
    <x v="50"/>
    <x v="1"/>
    <x v="2"/>
    <x v="16"/>
    <x v="29"/>
    <m/>
    <m/>
    <m/>
    <n v="10"/>
    <m/>
    <m/>
    <n v="0"/>
    <n v="0"/>
    <n v="0"/>
    <n v="1"/>
    <n v="0"/>
    <n v="0"/>
    <n v="0"/>
    <n v="0"/>
    <n v="0"/>
    <n v="0"/>
    <n v="0"/>
    <n v="0"/>
    <x v="7"/>
    <n v="1"/>
    <s v="10 | 99 | 99 | 99"/>
    <n v="10"/>
    <n v="99"/>
    <n v="99"/>
    <n v="99"/>
  </r>
  <r>
    <x v="51"/>
    <x v="0"/>
    <x v="3"/>
    <x v="2"/>
    <x v="30"/>
    <n v="4"/>
    <n v="2"/>
    <n v="3"/>
    <n v="7"/>
    <n v="4"/>
    <m/>
    <n v="4"/>
    <n v="7"/>
    <n v="5"/>
    <n v="2"/>
    <n v="4"/>
    <n v="0"/>
    <n v="0"/>
    <n v="0"/>
    <n v="0"/>
    <n v="0"/>
    <n v="0"/>
    <n v="0"/>
    <x v="21"/>
    <n v="22"/>
    <s v="2 | 3 | 4 | 4"/>
    <n v="2"/>
    <n v="3"/>
    <n v="4"/>
    <n v="4"/>
  </r>
  <r>
    <x v="52"/>
    <x v="0"/>
    <x v="4"/>
    <x v="16"/>
    <x v="29"/>
    <m/>
    <m/>
    <m/>
    <n v="11"/>
    <m/>
    <m/>
    <n v="0"/>
    <n v="0"/>
    <n v="0"/>
    <n v="1"/>
    <n v="0"/>
    <n v="0"/>
    <n v="0"/>
    <n v="0"/>
    <n v="0"/>
    <n v="2.5"/>
    <n v="0"/>
    <n v="0"/>
    <x v="7"/>
    <n v="3.5"/>
    <s v="11 | 99 | 99 | 99"/>
    <n v="11"/>
    <n v="99"/>
    <n v="99"/>
    <n v="99"/>
  </r>
  <r>
    <x v="53"/>
    <x v="1"/>
    <x v="2"/>
    <x v="14"/>
    <x v="31"/>
    <n v="1"/>
    <n v="2"/>
    <n v="1"/>
    <n v="1"/>
    <n v="1"/>
    <m/>
    <n v="9"/>
    <n v="7"/>
    <n v="9"/>
    <n v="9"/>
    <n v="9"/>
    <n v="0"/>
    <n v="0"/>
    <n v="0"/>
    <n v="0"/>
    <n v="0"/>
    <n v="0"/>
    <n v="0"/>
    <x v="22"/>
    <n v="43"/>
    <s v="1 | 1 | 1 | 1"/>
    <n v="1"/>
    <n v="1"/>
    <n v="1"/>
    <n v="1"/>
  </r>
  <r>
    <x v="54"/>
    <x v="1"/>
    <x v="4"/>
    <x v="9"/>
    <x v="13"/>
    <n v="5"/>
    <n v="8"/>
    <n v="5"/>
    <n v="5"/>
    <n v="6"/>
    <m/>
    <n v="3"/>
    <n v="2"/>
    <n v="3"/>
    <n v="3"/>
    <n v="3"/>
    <n v="0"/>
    <n v="0"/>
    <n v="2"/>
    <n v="0"/>
    <n v="2.5"/>
    <n v="0"/>
    <n v="0"/>
    <x v="14"/>
    <n v="18.5"/>
    <s v="5 | 5 | 5 | 6"/>
    <n v="5"/>
    <n v="5"/>
    <n v="5"/>
    <n v="6"/>
  </r>
  <r>
    <x v="55"/>
    <x v="1"/>
    <x v="3"/>
    <x v="9"/>
    <x v="32"/>
    <m/>
    <n v="4"/>
    <m/>
    <m/>
    <m/>
    <m/>
    <n v="0"/>
    <n v="4"/>
    <n v="0"/>
    <n v="0"/>
    <n v="0"/>
    <n v="0"/>
    <n v="0"/>
    <n v="0"/>
    <n v="0"/>
    <n v="0"/>
    <n v="0"/>
    <n v="0"/>
    <x v="2"/>
    <n v="4"/>
    <s v="4 | 99 | 99 | 99"/>
    <n v="4"/>
    <n v="99"/>
    <n v="99"/>
    <n v="99"/>
  </r>
  <r>
    <x v="56"/>
    <x v="0"/>
    <x v="4"/>
    <x v="3"/>
    <x v="33"/>
    <m/>
    <n v="9"/>
    <n v="6"/>
    <m/>
    <m/>
    <m/>
    <n v="0"/>
    <n v="1"/>
    <n v="3"/>
    <n v="0"/>
    <n v="0"/>
    <n v="0"/>
    <n v="1.6666666666666667"/>
    <n v="1"/>
    <n v="2.3333333333333335"/>
    <n v="0.5"/>
    <n v="0"/>
    <n v="0"/>
    <x v="2"/>
    <n v="9.5"/>
    <s v="6 | 9 | 99 | 99"/>
    <n v="6"/>
    <n v="9"/>
    <n v="99"/>
    <n v="99"/>
  </r>
  <r>
    <x v="57"/>
    <x v="0"/>
    <x v="4"/>
    <x v="3"/>
    <x v="34"/>
    <m/>
    <n v="11"/>
    <n v="2"/>
    <n v="3"/>
    <m/>
    <m/>
    <n v="0"/>
    <n v="1"/>
    <n v="7"/>
    <n v="5"/>
    <n v="0"/>
    <n v="0"/>
    <n v="1"/>
    <n v="2"/>
    <n v="2.3333333333333335"/>
    <n v="0.5"/>
    <n v="0"/>
    <n v="0"/>
    <x v="8"/>
    <n v="18.833333333333332"/>
    <s v="2 | 3 | 11 | 99"/>
    <n v="2"/>
    <n v="3"/>
    <n v="11"/>
    <n v="99"/>
  </r>
  <r>
    <x v="58"/>
    <x v="1"/>
    <x v="0"/>
    <x v="14"/>
    <x v="31"/>
    <n v="2"/>
    <n v="2"/>
    <n v="3"/>
    <m/>
    <n v="1"/>
    <m/>
    <n v="7"/>
    <n v="7"/>
    <n v="5"/>
    <n v="0"/>
    <n v="9"/>
    <n v="0"/>
    <n v="3"/>
    <n v="0"/>
    <n v="2.3333333333333335"/>
    <n v="0"/>
    <n v="3"/>
    <n v="0"/>
    <x v="16"/>
    <n v="36.333333333333336"/>
    <s v="1 | 2 | 2 | 3"/>
    <n v="1"/>
    <n v="2"/>
    <n v="2"/>
    <n v="3"/>
  </r>
  <r>
    <x v="59"/>
    <x v="0"/>
    <x v="2"/>
    <x v="9"/>
    <x v="35"/>
    <m/>
    <m/>
    <m/>
    <m/>
    <n v="10"/>
    <m/>
    <n v="0"/>
    <n v="0"/>
    <n v="0"/>
    <n v="0"/>
    <n v="1"/>
    <n v="0"/>
    <n v="0"/>
    <n v="0"/>
    <n v="0"/>
    <n v="0"/>
    <n v="0.75"/>
    <n v="0"/>
    <x v="7"/>
    <n v="1.75"/>
    <s v="10 | 99 | 99 | 99"/>
    <n v="10"/>
    <n v="99"/>
    <n v="99"/>
    <n v="99"/>
  </r>
  <r>
    <x v="60"/>
    <x v="1"/>
    <x v="1"/>
    <x v="0"/>
    <x v="20"/>
    <n v="3"/>
    <n v="3"/>
    <m/>
    <n v="5"/>
    <n v="4"/>
    <m/>
    <n v="5"/>
    <n v="5"/>
    <n v="0"/>
    <n v="3"/>
    <n v="4"/>
    <n v="0"/>
    <n v="0"/>
    <n v="0"/>
    <n v="0"/>
    <n v="0"/>
    <n v="0"/>
    <n v="0"/>
    <x v="23"/>
    <n v="17"/>
    <s v="3 | 3 | 4 | 5"/>
    <n v="3"/>
    <n v="3"/>
    <n v="4"/>
    <n v="5"/>
  </r>
  <r>
    <x v="61"/>
    <x v="0"/>
    <x v="0"/>
    <x v="10"/>
    <x v="36"/>
    <m/>
    <n v="9"/>
    <n v="7"/>
    <n v="9"/>
    <m/>
    <m/>
    <n v="0"/>
    <n v="1"/>
    <n v="2"/>
    <n v="1"/>
    <n v="0"/>
    <n v="0"/>
    <n v="0"/>
    <n v="0.5"/>
    <n v="1"/>
    <n v="0.5"/>
    <n v="0"/>
    <n v="0"/>
    <x v="2"/>
    <n v="6"/>
    <s v="7 | 9 | 9 | 99"/>
    <n v="7"/>
    <n v="9"/>
    <n v="9"/>
    <n v="99"/>
  </r>
  <r>
    <x v="62"/>
    <x v="0"/>
    <x v="4"/>
    <x v="15"/>
    <x v="37"/>
    <m/>
    <n v="12"/>
    <m/>
    <m/>
    <m/>
    <m/>
    <n v="0"/>
    <n v="1"/>
    <n v="0"/>
    <n v="0"/>
    <n v="0"/>
    <n v="0"/>
    <n v="0"/>
    <n v="0"/>
    <n v="0"/>
    <n v="0"/>
    <n v="0"/>
    <n v="0"/>
    <x v="7"/>
    <n v="1"/>
    <s v="12 | 99 | 99 | 99"/>
    <n v="12"/>
    <n v="99"/>
    <n v="99"/>
    <n v="99"/>
  </r>
  <r>
    <x v="63"/>
    <x v="1"/>
    <x v="2"/>
    <x v="16"/>
    <x v="38"/>
    <m/>
    <m/>
    <m/>
    <n v="6"/>
    <m/>
    <m/>
    <n v="0"/>
    <n v="0"/>
    <n v="0"/>
    <n v="3"/>
    <n v="0"/>
    <n v="0"/>
    <n v="0"/>
    <n v="0"/>
    <n v="0"/>
    <n v="0"/>
    <n v="0"/>
    <n v="0"/>
    <x v="11"/>
    <n v="3"/>
    <s v="6 | 99 | 99 | 99"/>
    <n v="6"/>
    <n v="99"/>
    <n v="99"/>
    <n v="99"/>
  </r>
  <r>
    <x v="64"/>
    <x v="0"/>
    <x v="3"/>
    <x v="3"/>
    <x v="39"/>
    <n v="11"/>
    <m/>
    <m/>
    <m/>
    <m/>
    <m/>
    <n v="1"/>
    <n v="0"/>
    <n v="0"/>
    <n v="0"/>
    <n v="0"/>
    <n v="0"/>
    <n v="0"/>
    <n v="0"/>
    <n v="0"/>
    <n v="0"/>
    <n v="0"/>
    <n v="0"/>
    <x v="7"/>
    <n v="1"/>
    <s v="11 | 99 | 99 | 99"/>
    <n v="11"/>
    <n v="99"/>
    <n v="99"/>
    <n v="99"/>
  </r>
  <r>
    <x v="65"/>
    <x v="1"/>
    <x v="4"/>
    <x v="1"/>
    <x v="2"/>
    <n v="11"/>
    <m/>
    <m/>
    <n v="11"/>
    <m/>
    <m/>
    <n v="1"/>
    <n v="0"/>
    <n v="0"/>
    <n v="1"/>
    <n v="0"/>
    <n v="0"/>
    <n v="1.6666666666666667"/>
    <n v="0"/>
    <n v="0"/>
    <n v="1"/>
    <n v="0"/>
    <n v="0"/>
    <x v="6"/>
    <n v="4.666666666666667"/>
    <s v="11 | 11 | 99 | 99"/>
    <n v="11"/>
    <n v="11"/>
    <n v="99"/>
    <n v="99"/>
  </r>
  <r>
    <x v="66"/>
    <x v="0"/>
    <x v="3"/>
    <x v="1"/>
    <x v="2"/>
    <n v="12"/>
    <m/>
    <m/>
    <m/>
    <m/>
    <m/>
    <n v="1"/>
    <n v="0"/>
    <n v="0"/>
    <n v="0"/>
    <n v="0"/>
    <n v="0"/>
    <n v="0.75"/>
    <n v="0"/>
    <n v="0"/>
    <n v="0"/>
    <n v="0"/>
    <n v="0"/>
    <x v="7"/>
    <n v="1.75"/>
    <s v="12 | 99 | 99 | 99"/>
    <n v="12"/>
    <n v="99"/>
    <n v="99"/>
    <n v="99"/>
  </r>
  <r>
    <x v="67"/>
    <x v="1"/>
    <x v="2"/>
    <x v="9"/>
    <x v="40"/>
    <m/>
    <m/>
    <m/>
    <m/>
    <n v="4"/>
    <m/>
    <n v="0"/>
    <n v="0"/>
    <n v="0"/>
    <n v="0"/>
    <n v="4"/>
    <n v="0"/>
    <n v="0"/>
    <n v="0"/>
    <n v="0"/>
    <n v="1"/>
    <n v="2.25"/>
    <n v="0"/>
    <x v="2"/>
    <n v="7.25"/>
    <s v="4 | 99 | 99 | 99"/>
    <n v="4"/>
    <n v="99"/>
    <n v="99"/>
    <n v="99"/>
  </r>
  <r>
    <x v="68"/>
    <x v="0"/>
    <x v="3"/>
    <x v="0"/>
    <x v="9"/>
    <n v="7"/>
    <n v="5"/>
    <m/>
    <n v="2"/>
    <n v="5"/>
    <m/>
    <n v="2"/>
    <n v="3"/>
    <n v="0"/>
    <n v="7"/>
    <n v="3"/>
    <n v="0"/>
    <n v="0"/>
    <n v="0"/>
    <n v="0"/>
    <n v="0.5"/>
    <n v="1"/>
    <n v="0"/>
    <x v="24"/>
    <n v="16.5"/>
    <s v="2 | 5 | 5 | 7"/>
    <n v="2"/>
    <n v="5"/>
    <n v="5"/>
    <n v="7"/>
  </r>
  <r>
    <x v="69"/>
    <x v="0"/>
    <x v="4"/>
    <x v="13"/>
    <x v="0"/>
    <n v="5"/>
    <n v="7"/>
    <n v="7"/>
    <n v="12"/>
    <n v="7"/>
    <m/>
    <n v="3"/>
    <n v="2"/>
    <n v="2"/>
    <n v="1"/>
    <n v="2"/>
    <n v="0"/>
    <n v="0"/>
    <n v="0"/>
    <n v="1.6666666666666667"/>
    <n v="2"/>
    <n v="1.3333333333333333"/>
    <n v="0"/>
    <x v="1"/>
    <n v="15"/>
    <s v="5 | 7 | 7 | 7"/>
    <n v="5"/>
    <n v="7"/>
    <n v="7"/>
    <n v="7"/>
  </r>
  <r>
    <x v="70"/>
    <x v="0"/>
    <x v="2"/>
    <x v="9"/>
    <x v="35"/>
    <m/>
    <m/>
    <m/>
    <m/>
    <m/>
    <m/>
    <n v="0"/>
    <n v="0"/>
    <n v="0"/>
    <n v="0"/>
    <n v="0"/>
    <n v="0"/>
    <n v="0"/>
    <n v="0"/>
    <n v="0"/>
    <n v="0.25"/>
    <n v="0"/>
    <n v="0"/>
    <x v="12"/>
    <n v="0.25"/>
    <s v="99 | 99 | 99 | 99"/>
    <n v="99"/>
    <n v="99"/>
    <n v="99"/>
    <n v="99"/>
  </r>
  <r>
    <x v="71"/>
    <x v="0"/>
    <x v="3"/>
    <x v="5"/>
    <x v="41"/>
    <m/>
    <m/>
    <n v="9"/>
    <m/>
    <m/>
    <m/>
    <n v="0"/>
    <n v="0"/>
    <n v="1"/>
    <n v="0"/>
    <n v="0"/>
    <n v="0"/>
    <n v="0"/>
    <n v="0"/>
    <n v="0.75"/>
    <n v="0.25"/>
    <n v="0"/>
    <n v="0"/>
    <x v="7"/>
    <n v="2"/>
    <s v="9 | 99 | 99 | 99"/>
    <n v="9"/>
    <n v="99"/>
    <n v="99"/>
    <n v="99"/>
  </r>
  <r>
    <x v="72"/>
    <x v="0"/>
    <x v="2"/>
    <x v="10"/>
    <x v="34"/>
    <m/>
    <n v="10"/>
    <n v="10"/>
    <n v="12"/>
    <m/>
    <m/>
    <n v="0"/>
    <n v="1"/>
    <n v="1"/>
    <n v="1"/>
    <n v="0"/>
    <n v="0"/>
    <n v="0"/>
    <n v="0"/>
    <n v="1"/>
    <n v="0.75"/>
    <n v="0"/>
    <n v="0"/>
    <x v="11"/>
    <n v="4.75"/>
    <s v="10 | 10 | 12 | 99"/>
    <n v="10"/>
    <n v="10"/>
    <n v="12"/>
    <n v="99"/>
  </r>
  <r>
    <x v="73"/>
    <x v="0"/>
    <x v="3"/>
    <x v="9"/>
    <x v="14"/>
    <m/>
    <m/>
    <m/>
    <m/>
    <n v="11"/>
    <m/>
    <n v="0"/>
    <n v="0"/>
    <n v="0"/>
    <n v="0"/>
    <n v="1"/>
    <n v="0"/>
    <n v="0"/>
    <n v="0"/>
    <n v="0"/>
    <n v="0.25"/>
    <n v="0.75"/>
    <n v="0"/>
    <x v="7"/>
    <n v="2"/>
    <s v="11 | 99 | 99 | 99"/>
    <n v="11"/>
    <n v="99"/>
    <n v="99"/>
    <n v="99"/>
  </r>
  <r>
    <x v="74"/>
    <x v="0"/>
    <x v="3"/>
    <x v="17"/>
    <x v="9"/>
    <m/>
    <m/>
    <n v="1"/>
    <n v="5"/>
    <n v="3"/>
    <m/>
    <n v="0"/>
    <n v="0"/>
    <n v="9"/>
    <n v="3"/>
    <n v="5"/>
    <n v="0"/>
    <n v="0"/>
    <n v="0"/>
    <n v="0"/>
    <n v="0"/>
    <n v="0"/>
    <n v="0"/>
    <x v="23"/>
    <n v="17"/>
    <s v="1 | 3 | 5 | 99"/>
    <n v="1"/>
    <n v="3"/>
    <n v="5"/>
    <n v="99"/>
  </r>
  <r>
    <x v="75"/>
    <x v="0"/>
    <x v="0"/>
    <x v="6"/>
    <x v="42"/>
    <n v="3"/>
    <n v="1"/>
    <n v="2"/>
    <n v="2"/>
    <m/>
    <m/>
    <n v="5"/>
    <n v="9"/>
    <n v="7"/>
    <n v="7"/>
    <n v="0"/>
    <n v="0"/>
    <n v="0"/>
    <n v="2.5"/>
    <n v="0"/>
    <n v="3.5"/>
    <n v="0"/>
    <n v="0"/>
    <x v="16"/>
    <n v="34"/>
    <s v="1 | 2 | 2 | 3"/>
    <n v="1"/>
    <n v="2"/>
    <n v="2"/>
    <n v="3"/>
  </r>
  <r>
    <x v="76"/>
    <x v="1"/>
    <x v="2"/>
    <x v="10"/>
    <x v="22"/>
    <n v="12"/>
    <m/>
    <n v="7"/>
    <m/>
    <m/>
    <m/>
    <n v="1"/>
    <n v="0"/>
    <n v="2"/>
    <n v="0"/>
    <n v="0"/>
    <n v="0"/>
    <n v="0"/>
    <n v="0"/>
    <n v="2.25"/>
    <n v="1.25"/>
    <n v="0"/>
    <n v="0"/>
    <x v="11"/>
    <n v="6.5"/>
    <s v="7 | 12 | 99 | 99"/>
    <n v="7"/>
    <n v="12"/>
    <n v="99"/>
    <n v="99"/>
  </r>
  <r>
    <x v="77"/>
    <x v="0"/>
    <x v="2"/>
    <x v="3"/>
    <x v="43"/>
    <n v="8"/>
    <n v="11"/>
    <m/>
    <m/>
    <m/>
    <m/>
    <n v="2"/>
    <n v="1"/>
    <n v="0"/>
    <n v="0"/>
    <n v="0"/>
    <n v="0"/>
    <n v="0"/>
    <n v="0"/>
    <n v="0"/>
    <n v="0.75"/>
    <n v="0"/>
    <n v="0"/>
    <x v="11"/>
    <n v="3.75"/>
    <s v="8 | 11 | 99 | 99"/>
    <n v="8"/>
    <n v="11"/>
    <n v="99"/>
    <n v="99"/>
  </r>
  <r>
    <x v="78"/>
    <x v="0"/>
    <x v="4"/>
    <x v="1"/>
    <x v="2"/>
    <n v="6"/>
    <n v="8"/>
    <n v="8"/>
    <n v="8"/>
    <n v="5"/>
    <m/>
    <n v="3"/>
    <n v="2"/>
    <n v="2"/>
    <n v="2"/>
    <n v="3"/>
    <n v="0"/>
    <n v="1.3333333333333333"/>
    <n v="0.5"/>
    <n v="1.3333333333333333"/>
    <n v="0.5"/>
    <n v="0.66666666666666663"/>
    <n v="0"/>
    <x v="10"/>
    <n v="16.333333333333336"/>
    <s v="5 | 6 | 8 | 8"/>
    <n v="5"/>
    <n v="6"/>
    <n v="8"/>
    <n v="8"/>
  </r>
  <r>
    <x v="79"/>
    <x v="1"/>
    <x v="1"/>
    <x v="1"/>
    <x v="2"/>
    <m/>
    <n v="8"/>
    <m/>
    <n v="9"/>
    <m/>
    <m/>
    <n v="0"/>
    <n v="2"/>
    <n v="0"/>
    <n v="1"/>
    <n v="0"/>
    <n v="0"/>
    <n v="0"/>
    <n v="0"/>
    <n v="0"/>
    <n v="2.25"/>
    <n v="0"/>
    <n v="0"/>
    <x v="11"/>
    <n v="5.25"/>
    <s v="8 | 9 | 99 | 99"/>
    <n v="8"/>
    <n v="9"/>
    <n v="99"/>
    <n v="99"/>
  </r>
  <r>
    <x v="80"/>
    <x v="1"/>
    <x v="4"/>
    <x v="1"/>
    <x v="2"/>
    <n v="2"/>
    <n v="2"/>
    <n v="2"/>
    <n v="1"/>
    <n v="3"/>
    <m/>
    <n v="7"/>
    <n v="7"/>
    <n v="7"/>
    <n v="9"/>
    <n v="5"/>
    <n v="0"/>
    <n v="1.6666666666666667"/>
    <n v="3.5"/>
    <n v="0"/>
    <n v="3.5"/>
    <n v="0"/>
    <n v="0"/>
    <x v="25"/>
    <n v="43.666666666666664"/>
    <s v="1 | 2 | 2 | 2"/>
    <n v="1"/>
    <n v="2"/>
    <n v="2"/>
    <n v="2"/>
  </r>
  <r>
    <x v="81"/>
    <x v="0"/>
    <x v="2"/>
    <x v="14"/>
    <x v="44"/>
    <m/>
    <m/>
    <n v="9"/>
    <n v="11"/>
    <n v="9"/>
    <m/>
    <n v="0"/>
    <n v="0"/>
    <n v="1"/>
    <n v="1"/>
    <n v="1"/>
    <n v="0"/>
    <n v="0"/>
    <n v="0"/>
    <n v="1.25"/>
    <n v="1.25"/>
    <n v="1.75"/>
    <n v="0"/>
    <x v="11"/>
    <n v="7.25"/>
    <s v="9 | 9 | 11 | 99"/>
    <n v="9"/>
    <n v="9"/>
    <n v="11"/>
    <n v="99"/>
  </r>
  <r>
    <x v="82"/>
    <x v="1"/>
    <x v="4"/>
    <x v="0"/>
    <x v="18"/>
    <n v="4"/>
    <n v="3"/>
    <m/>
    <m/>
    <n v="4"/>
    <m/>
    <n v="4"/>
    <n v="5"/>
    <n v="0"/>
    <n v="0"/>
    <n v="4"/>
    <n v="0"/>
    <n v="0"/>
    <n v="0"/>
    <n v="0"/>
    <n v="0"/>
    <n v="2.3333333333333335"/>
    <n v="0"/>
    <x v="8"/>
    <n v="15.333333333333334"/>
    <s v="3 | 4 | 4 | 99"/>
    <n v="3"/>
    <n v="4"/>
    <n v="4"/>
    <n v="99"/>
  </r>
  <r>
    <x v="83"/>
    <x v="0"/>
    <x v="1"/>
    <x v="5"/>
    <x v="45"/>
    <m/>
    <n v="6"/>
    <n v="6"/>
    <n v="11"/>
    <m/>
    <m/>
    <n v="0"/>
    <n v="3"/>
    <n v="3"/>
    <n v="1"/>
    <n v="0"/>
    <n v="0"/>
    <n v="0"/>
    <n v="0"/>
    <n v="0.75"/>
    <n v="0.25"/>
    <n v="0"/>
    <n v="0"/>
    <x v="4"/>
    <n v="8"/>
    <s v="6 | 6 | 11 | 99"/>
    <n v="6"/>
    <n v="6"/>
    <n v="11"/>
    <n v="99"/>
  </r>
  <r>
    <x v="84"/>
    <x v="0"/>
    <x v="2"/>
    <x v="16"/>
    <x v="46"/>
    <m/>
    <m/>
    <m/>
    <n v="7"/>
    <m/>
    <m/>
    <n v="0"/>
    <n v="0"/>
    <n v="0"/>
    <n v="2"/>
    <n v="0"/>
    <n v="0"/>
    <n v="0"/>
    <n v="0"/>
    <n v="0"/>
    <n v="0"/>
    <n v="0"/>
    <n v="0"/>
    <x v="6"/>
    <n v="2"/>
    <s v="7 | 99 | 99 | 99"/>
    <n v="7"/>
    <n v="99"/>
    <n v="99"/>
    <n v="99"/>
  </r>
  <r>
    <x v="85"/>
    <x v="0"/>
    <x v="3"/>
    <x v="1"/>
    <x v="2"/>
    <m/>
    <m/>
    <n v="12"/>
    <m/>
    <m/>
    <m/>
    <n v="0"/>
    <n v="0"/>
    <n v="1"/>
    <n v="0"/>
    <n v="0"/>
    <n v="0"/>
    <n v="0"/>
    <n v="0"/>
    <n v="0.75"/>
    <n v="0"/>
    <n v="0"/>
    <n v="0"/>
    <x v="7"/>
    <n v="1.75"/>
    <s v="12 | 99 | 99 | 99"/>
    <n v="12"/>
    <n v="99"/>
    <n v="99"/>
    <n v="99"/>
  </r>
  <r>
    <x v="86"/>
    <x v="0"/>
    <x v="0"/>
    <x v="10"/>
    <x v="36"/>
    <m/>
    <m/>
    <n v="9"/>
    <m/>
    <m/>
    <m/>
    <n v="0"/>
    <n v="0"/>
    <n v="1"/>
    <n v="0"/>
    <n v="0"/>
    <n v="0"/>
    <n v="0"/>
    <n v="0"/>
    <n v="1"/>
    <n v="0"/>
    <n v="0"/>
    <n v="0"/>
    <x v="7"/>
    <n v="2"/>
    <s v="9 | 99 | 99 | 99"/>
    <n v="9"/>
    <n v="99"/>
    <n v="99"/>
    <n v="99"/>
  </r>
  <r>
    <x v="87"/>
    <x v="0"/>
    <x v="4"/>
    <x v="0"/>
    <x v="47"/>
    <m/>
    <m/>
    <m/>
    <m/>
    <n v="12"/>
    <m/>
    <n v="0"/>
    <n v="0"/>
    <n v="0"/>
    <n v="0"/>
    <n v="1"/>
    <n v="0"/>
    <n v="0"/>
    <n v="0"/>
    <n v="0"/>
    <n v="0"/>
    <n v="1"/>
    <n v="0"/>
    <x v="7"/>
    <n v="2"/>
    <s v="12 | 99 | 99 | 99"/>
    <n v="12"/>
    <n v="99"/>
    <n v="99"/>
    <n v="99"/>
  </r>
  <r>
    <x v="88"/>
    <x v="0"/>
    <x v="1"/>
    <x v="0"/>
    <x v="48"/>
    <n v="9"/>
    <n v="3"/>
    <m/>
    <n v="9"/>
    <n v="4"/>
    <m/>
    <n v="1"/>
    <n v="5"/>
    <n v="0"/>
    <n v="1"/>
    <n v="4"/>
    <n v="0"/>
    <n v="0"/>
    <n v="0"/>
    <n v="0"/>
    <n v="1.75"/>
    <n v="1.25"/>
    <n v="0"/>
    <x v="13"/>
    <n v="14"/>
    <s v="3 | 4 | 9 | 9"/>
    <n v="3"/>
    <n v="4"/>
    <n v="9"/>
    <n v="9"/>
  </r>
  <r>
    <x v="89"/>
    <x v="0"/>
    <x v="0"/>
    <x v="12"/>
    <x v="24"/>
    <n v="10"/>
    <n v="11"/>
    <m/>
    <m/>
    <m/>
    <m/>
    <n v="1"/>
    <n v="1"/>
    <n v="0"/>
    <n v="0"/>
    <n v="0"/>
    <n v="0"/>
    <n v="0"/>
    <n v="0.5"/>
    <n v="0"/>
    <n v="0"/>
    <n v="0"/>
    <n v="0"/>
    <x v="6"/>
    <n v="2.5"/>
    <s v="10 | 11 | 99 | 99"/>
    <n v="10"/>
    <n v="11"/>
    <n v="99"/>
    <n v="99"/>
  </r>
  <r>
    <x v="90"/>
    <x v="1"/>
    <x v="2"/>
    <x v="12"/>
    <x v="24"/>
    <n v="9"/>
    <n v="10"/>
    <m/>
    <m/>
    <m/>
    <m/>
    <n v="1"/>
    <n v="1"/>
    <n v="0"/>
    <n v="0"/>
    <n v="0"/>
    <n v="0"/>
    <n v="0"/>
    <n v="0"/>
    <n v="0"/>
    <n v="0"/>
    <n v="0"/>
    <n v="0"/>
    <x v="6"/>
    <n v="2"/>
    <s v="9 | 10 | 99 | 99"/>
    <n v="9"/>
    <n v="10"/>
    <n v="99"/>
    <n v="99"/>
  </r>
  <r>
    <x v="91"/>
    <x v="1"/>
    <x v="4"/>
    <x v="2"/>
    <x v="49"/>
    <n v="7"/>
    <n v="4"/>
    <m/>
    <m/>
    <m/>
    <m/>
    <n v="2"/>
    <n v="4"/>
    <n v="0"/>
    <n v="0"/>
    <n v="0"/>
    <n v="0"/>
    <n v="0"/>
    <n v="1.5"/>
    <n v="0"/>
    <n v="1.5"/>
    <n v="0"/>
    <n v="0"/>
    <x v="19"/>
    <n v="9"/>
    <s v="4 | 7 | 99 | 99"/>
    <n v="4"/>
    <n v="7"/>
    <n v="99"/>
    <n v="99"/>
  </r>
  <r>
    <x v="92"/>
    <x v="1"/>
    <x v="1"/>
    <x v="10"/>
    <x v="36"/>
    <n v="2"/>
    <n v="7"/>
    <n v="4"/>
    <n v="7"/>
    <m/>
    <m/>
    <n v="7"/>
    <n v="2"/>
    <n v="4"/>
    <n v="2"/>
    <n v="0"/>
    <n v="0"/>
    <n v="0"/>
    <n v="0"/>
    <n v="2.25"/>
    <n v="1.25"/>
    <n v="0"/>
    <n v="0"/>
    <x v="24"/>
    <n v="18.5"/>
    <s v="2 | 4 | 7 | 7"/>
    <n v="2"/>
    <n v="4"/>
    <n v="7"/>
    <n v="7"/>
  </r>
  <r>
    <x v="93"/>
    <x v="0"/>
    <x v="4"/>
    <x v="5"/>
    <x v="16"/>
    <m/>
    <m/>
    <m/>
    <m/>
    <m/>
    <m/>
    <n v="0"/>
    <n v="0"/>
    <n v="0"/>
    <n v="0"/>
    <n v="0"/>
    <n v="0"/>
    <n v="0"/>
    <n v="0"/>
    <n v="1"/>
    <n v="0"/>
    <n v="0"/>
    <n v="0"/>
    <x v="12"/>
    <n v="1"/>
    <s v="99 | 99 | 99 | 99"/>
    <n v="99"/>
    <n v="99"/>
    <n v="99"/>
    <n v="99"/>
  </r>
  <r>
    <x v="94"/>
    <x v="0"/>
    <x v="1"/>
    <x v="8"/>
    <x v="18"/>
    <n v="10"/>
    <n v="9"/>
    <n v="8"/>
    <m/>
    <m/>
    <m/>
    <n v="1"/>
    <n v="1"/>
    <n v="2"/>
    <n v="0"/>
    <n v="0"/>
    <n v="0"/>
    <n v="0"/>
    <n v="0"/>
    <n v="0"/>
    <n v="0"/>
    <n v="0"/>
    <n v="0"/>
    <x v="2"/>
    <n v="4"/>
    <s v="8 | 9 | 10 | 99"/>
    <n v="8"/>
    <n v="9"/>
    <n v="10"/>
    <n v="99"/>
  </r>
  <r>
    <x v="95"/>
    <x v="0"/>
    <x v="4"/>
    <x v="2"/>
    <x v="50"/>
    <m/>
    <m/>
    <m/>
    <n v="10"/>
    <m/>
    <m/>
    <n v="0"/>
    <n v="0"/>
    <n v="0"/>
    <n v="1"/>
    <n v="0"/>
    <n v="0"/>
    <n v="0"/>
    <n v="0"/>
    <n v="0"/>
    <n v="0"/>
    <n v="0"/>
    <n v="0"/>
    <x v="7"/>
    <n v="1"/>
    <s v="10 | 99 | 99 | 99"/>
    <n v="10"/>
    <n v="99"/>
    <n v="99"/>
    <n v="99"/>
  </r>
  <r>
    <x v="96"/>
    <x v="0"/>
    <x v="4"/>
    <x v="3"/>
    <x v="22"/>
    <n v="3"/>
    <n v="4"/>
    <n v="3"/>
    <n v="4"/>
    <m/>
    <m/>
    <n v="5"/>
    <n v="4"/>
    <n v="5"/>
    <n v="4"/>
    <n v="0"/>
    <n v="0"/>
    <n v="1.6666666666666667"/>
    <n v="1.5"/>
    <n v="2.3333333333333335"/>
    <n v="0.5"/>
    <n v="0"/>
    <n v="0"/>
    <x v="26"/>
    <n v="24"/>
    <s v="3 | 3 | 4 | 4"/>
    <n v="3"/>
    <n v="3"/>
    <n v="4"/>
    <n v="4"/>
  </r>
  <r>
    <x v="97"/>
    <x v="1"/>
    <x v="0"/>
    <x v="14"/>
    <x v="31"/>
    <n v="5"/>
    <m/>
    <n v="8"/>
    <n v="7"/>
    <n v="5"/>
    <m/>
    <n v="3"/>
    <n v="0"/>
    <n v="2"/>
    <n v="2"/>
    <n v="3"/>
    <n v="0"/>
    <n v="3"/>
    <n v="0"/>
    <n v="3"/>
    <n v="0"/>
    <n v="3"/>
    <n v="0"/>
    <x v="10"/>
    <n v="19"/>
    <s v="5 | 5 | 7 | 8"/>
    <n v="5"/>
    <n v="5"/>
    <n v="7"/>
    <n v="8"/>
  </r>
  <r>
    <x v="98"/>
    <x v="1"/>
    <x v="4"/>
    <x v="4"/>
    <x v="5"/>
    <n v="9"/>
    <m/>
    <m/>
    <n v="7"/>
    <m/>
    <m/>
    <n v="1"/>
    <n v="0"/>
    <n v="0"/>
    <n v="2"/>
    <n v="0"/>
    <n v="0"/>
    <n v="0"/>
    <n v="0"/>
    <n v="0"/>
    <n v="0"/>
    <n v="0"/>
    <n v="0"/>
    <x v="11"/>
    <n v="3"/>
    <s v="7 | 9 | 99 | 99"/>
    <n v="7"/>
    <n v="9"/>
    <n v="99"/>
    <n v="99"/>
  </r>
  <r>
    <x v="99"/>
    <x v="0"/>
    <x v="3"/>
    <x v="9"/>
    <x v="51"/>
    <n v="8"/>
    <n v="10"/>
    <m/>
    <m/>
    <n v="9"/>
    <m/>
    <n v="2"/>
    <n v="1"/>
    <n v="0"/>
    <n v="0"/>
    <n v="1"/>
    <n v="0"/>
    <n v="0"/>
    <n v="0"/>
    <n v="0"/>
    <n v="0.5"/>
    <n v="0.75"/>
    <n v="0"/>
    <x v="2"/>
    <n v="5.25"/>
    <s v="8 | 9 | 10 | 99"/>
    <n v="8"/>
    <n v="9"/>
    <n v="10"/>
    <n v="99"/>
  </r>
  <r>
    <x v="100"/>
    <x v="0"/>
    <x v="2"/>
    <x v="5"/>
    <x v="16"/>
    <m/>
    <m/>
    <n v="12"/>
    <m/>
    <m/>
    <m/>
    <n v="0"/>
    <n v="0"/>
    <n v="1"/>
    <n v="0"/>
    <n v="0"/>
    <n v="0"/>
    <n v="0"/>
    <n v="0"/>
    <n v="0.75"/>
    <n v="0.25"/>
    <n v="0"/>
    <n v="0"/>
    <x v="7"/>
    <n v="2"/>
    <s v="12 | 99 | 99 | 99"/>
    <n v="12"/>
    <n v="99"/>
    <n v="99"/>
    <n v="99"/>
  </r>
  <r>
    <x v="101"/>
    <x v="0"/>
    <x v="4"/>
    <x v="3"/>
    <x v="52"/>
    <m/>
    <m/>
    <m/>
    <m/>
    <m/>
    <m/>
    <n v="0"/>
    <n v="0"/>
    <n v="0"/>
    <n v="0"/>
    <n v="0"/>
    <n v="0"/>
    <n v="1"/>
    <n v="0"/>
    <n v="0"/>
    <n v="0"/>
    <n v="0"/>
    <n v="0"/>
    <x v="12"/>
    <n v="1"/>
    <s v="99 | 99 | 99 | 99"/>
    <n v="99"/>
    <n v="99"/>
    <n v="99"/>
    <n v="99"/>
  </r>
  <r>
    <x v="102"/>
    <x v="0"/>
    <x v="4"/>
    <x v="8"/>
    <x v="53"/>
    <n v="1"/>
    <n v="1"/>
    <n v="1"/>
    <n v="1"/>
    <n v="1"/>
    <m/>
    <n v="9"/>
    <n v="9"/>
    <n v="9"/>
    <n v="9"/>
    <n v="9"/>
    <n v="0"/>
    <n v="0"/>
    <n v="4.5"/>
    <n v="3"/>
    <n v="4.5"/>
    <n v="2.3333333333333335"/>
    <n v="0"/>
    <x v="22"/>
    <n v="59.333333333333336"/>
    <s v="1 | 1 | 1 | 1"/>
    <n v="1"/>
    <n v="1"/>
    <n v="1"/>
    <n v="1"/>
  </r>
  <r>
    <x v="103"/>
    <x v="0"/>
    <x v="2"/>
    <x v="13"/>
    <x v="0"/>
    <n v="3"/>
    <n v="4"/>
    <n v="2"/>
    <n v="3"/>
    <n v="2"/>
    <m/>
    <n v="5"/>
    <n v="4"/>
    <n v="7"/>
    <n v="5"/>
    <n v="7"/>
    <n v="0"/>
    <n v="0"/>
    <n v="0"/>
    <n v="2.25"/>
    <n v="2.25"/>
    <n v="2.25"/>
    <n v="0"/>
    <x v="15"/>
    <n v="34.75"/>
    <s v="2 | 2 | 3 | 3"/>
    <n v="2"/>
    <n v="2"/>
    <n v="3"/>
    <n v="3"/>
  </r>
  <r>
    <x v="104"/>
    <x v="1"/>
    <x v="0"/>
    <x v="18"/>
    <x v="5"/>
    <n v="9"/>
    <n v="9"/>
    <m/>
    <m/>
    <m/>
    <m/>
    <n v="1"/>
    <n v="1"/>
    <n v="0"/>
    <n v="0"/>
    <n v="0"/>
    <n v="0"/>
    <n v="0"/>
    <n v="0"/>
    <n v="0"/>
    <n v="2.5"/>
    <n v="0"/>
    <n v="0"/>
    <x v="6"/>
    <n v="4.5"/>
    <s v="9 | 9 | 99 | 99"/>
    <n v="9"/>
    <n v="9"/>
    <n v="99"/>
    <n v="99"/>
  </r>
  <r>
    <x v="105"/>
    <x v="0"/>
    <x v="1"/>
    <x v="16"/>
    <x v="38"/>
    <m/>
    <m/>
    <m/>
    <n v="5"/>
    <m/>
    <m/>
    <n v="0"/>
    <n v="0"/>
    <n v="0"/>
    <n v="3"/>
    <n v="0"/>
    <n v="0"/>
    <n v="0"/>
    <n v="0"/>
    <n v="0"/>
    <n v="0"/>
    <n v="0"/>
    <n v="0"/>
    <x v="11"/>
    <n v="3"/>
    <s v="5 | 99 | 99 | 99"/>
    <n v="5"/>
    <n v="99"/>
    <n v="99"/>
    <n v="99"/>
  </r>
  <r>
    <x v="106"/>
    <x v="1"/>
    <x v="2"/>
    <x v="19"/>
    <x v="54"/>
    <n v="11"/>
    <n v="12"/>
    <m/>
    <n v="11"/>
    <m/>
    <m/>
    <n v="1"/>
    <n v="1"/>
    <n v="0"/>
    <n v="1"/>
    <n v="0"/>
    <n v="0"/>
    <n v="0"/>
    <n v="0"/>
    <n v="0"/>
    <n v="0"/>
    <n v="0"/>
    <n v="0"/>
    <x v="11"/>
    <n v="3"/>
    <s v="11 | 11 | 12 | 99"/>
    <n v="11"/>
    <n v="11"/>
    <n v="12"/>
    <n v="99"/>
  </r>
  <r>
    <x v="107"/>
    <x v="1"/>
    <x v="0"/>
    <x v="10"/>
    <x v="55"/>
    <m/>
    <n v="11"/>
    <n v="10"/>
    <n v="9"/>
    <m/>
    <m/>
    <n v="0"/>
    <n v="1"/>
    <n v="1"/>
    <n v="1"/>
    <n v="0"/>
    <n v="0"/>
    <n v="0"/>
    <n v="0"/>
    <n v="0"/>
    <n v="0"/>
    <n v="0"/>
    <n v="0"/>
    <x v="11"/>
    <n v="3"/>
    <s v="9 | 10 | 11 | 99"/>
    <n v="9"/>
    <n v="10"/>
    <n v="11"/>
    <n v="99"/>
  </r>
  <r>
    <x v="108"/>
    <x v="0"/>
    <x v="3"/>
    <x v="10"/>
    <x v="9"/>
    <n v="3"/>
    <n v="8"/>
    <n v="5"/>
    <m/>
    <m/>
    <m/>
    <n v="5"/>
    <n v="2"/>
    <n v="3"/>
    <n v="0"/>
    <n v="0"/>
    <n v="0"/>
    <n v="0.75"/>
    <n v="0"/>
    <n v="1"/>
    <n v="0.75"/>
    <n v="0"/>
    <n v="0"/>
    <x v="10"/>
    <n v="12.5"/>
    <s v="3 | 5 | 8 | 99"/>
    <n v="3"/>
    <n v="5"/>
    <n v="8"/>
    <n v="99"/>
  </r>
  <r>
    <x v="109"/>
    <x v="1"/>
    <x v="0"/>
    <x v="10"/>
    <x v="23"/>
    <n v="1"/>
    <n v="1"/>
    <n v="2"/>
    <n v="1"/>
    <m/>
    <m/>
    <n v="9"/>
    <n v="9"/>
    <n v="7"/>
    <n v="9"/>
    <n v="0"/>
    <n v="0"/>
    <n v="0"/>
    <n v="4.5"/>
    <n v="0"/>
    <n v="4.5"/>
    <n v="0"/>
    <n v="0"/>
    <x v="20"/>
    <n v="43"/>
    <s v="1 | 1 | 1 | 2"/>
    <n v="1"/>
    <n v="1"/>
    <n v="1"/>
    <n v="2"/>
  </r>
  <r>
    <x v="110"/>
    <x v="0"/>
    <x v="4"/>
    <x v="9"/>
    <x v="13"/>
    <m/>
    <m/>
    <m/>
    <n v="9"/>
    <n v="4"/>
    <m/>
    <n v="0"/>
    <n v="0"/>
    <n v="0"/>
    <n v="1"/>
    <n v="4"/>
    <n v="0"/>
    <n v="0"/>
    <n v="0.5"/>
    <n v="0"/>
    <n v="1"/>
    <n v="0"/>
    <n v="0"/>
    <x v="3"/>
    <n v="6.5"/>
    <s v="4 | 9 | 99 | 99"/>
    <n v="4"/>
    <n v="9"/>
    <n v="99"/>
    <n v="99"/>
  </r>
  <r>
    <x v="111"/>
    <x v="0"/>
    <x v="3"/>
    <x v="1"/>
    <x v="2"/>
    <n v="5"/>
    <n v="6"/>
    <m/>
    <m/>
    <m/>
    <m/>
    <n v="3"/>
    <n v="3"/>
    <n v="0"/>
    <n v="0"/>
    <n v="0"/>
    <n v="0"/>
    <n v="0.75"/>
    <n v="0"/>
    <n v="0"/>
    <n v="0"/>
    <n v="0"/>
    <n v="0"/>
    <x v="19"/>
    <n v="6.75"/>
    <s v="5 | 6 | 99 | 99"/>
    <n v="5"/>
    <n v="6"/>
    <n v="99"/>
    <n v="99"/>
  </r>
  <r>
    <x v="112"/>
    <x v="0"/>
    <x v="4"/>
    <x v="7"/>
    <x v="56"/>
    <m/>
    <m/>
    <m/>
    <m/>
    <n v="9"/>
    <m/>
    <n v="0"/>
    <n v="0"/>
    <n v="0"/>
    <n v="0"/>
    <n v="1"/>
    <n v="0"/>
    <n v="0"/>
    <n v="0"/>
    <n v="0"/>
    <n v="0"/>
    <n v="1"/>
    <n v="0"/>
    <x v="7"/>
    <n v="2"/>
    <s v="9 | 99 | 99 | 99"/>
    <n v="9"/>
    <n v="99"/>
    <n v="99"/>
    <n v="99"/>
  </r>
  <r>
    <x v="113"/>
    <x v="0"/>
    <x v="2"/>
    <x v="3"/>
    <x v="57"/>
    <n v="1"/>
    <n v="2"/>
    <n v="1"/>
    <n v="2"/>
    <m/>
    <m/>
    <n v="9"/>
    <n v="7"/>
    <n v="9"/>
    <n v="7"/>
    <n v="0"/>
    <n v="0"/>
    <n v="1.75"/>
    <n v="0"/>
    <n v="1.75"/>
    <n v="1"/>
    <n v="0"/>
    <n v="0"/>
    <x v="27"/>
    <n v="36.5"/>
    <s v="1 | 1 | 2 | 2"/>
    <n v="1"/>
    <n v="1"/>
    <n v="2"/>
    <n v="2"/>
  </r>
  <r>
    <x v="114"/>
    <x v="1"/>
    <x v="2"/>
    <x v="8"/>
    <x v="18"/>
    <m/>
    <m/>
    <m/>
    <m/>
    <n v="5"/>
    <m/>
    <n v="0"/>
    <n v="0"/>
    <n v="0"/>
    <n v="0"/>
    <n v="3"/>
    <n v="0"/>
    <n v="0"/>
    <n v="0"/>
    <n v="0"/>
    <n v="1.75"/>
    <n v="0"/>
    <n v="0"/>
    <x v="11"/>
    <n v="4.75"/>
    <s v="5 | 99 | 99 | 99"/>
    <n v="5"/>
    <n v="99"/>
    <n v="99"/>
    <n v="99"/>
  </r>
  <r>
    <x v="115"/>
    <x v="1"/>
    <x v="0"/>
    <x v="0"/>
    <x v="18"/>
    <n v="7"/>
    <n v="8"/>
    <m/>
    <n v="6"/>
    <n v="2"/>
    <m/>
    <n v="2"/>
    <n v="2"/>
    <n v="0"/>
    <n v="3"/>
    <n v="7"/>
    <n v="0"/>
    <n v="2.3333333333333335"/>
    <n v="0"/>
    <n v="0"/>
    <n v="0"/>
    <n v="2.3333333333333335"/>
    <n v="0"/>
    <x v="28"/>
    <n v="18.666666666666664"/>
    <s v="2 | 6 | 7 | 8"/>
    <n v="2"/>
    <n v="6"/>
    <n v="7"/>
    <n v="8"/>
  </r>
  <r>
    <x v="116"/>
    <x v="1"/>
    <x v="3"/>
    <x v="1"/>
    <x v="2"/>
    <m/>
    <m/>
    <n v="1"/>
    <n v="3"/>
    <n v="2"/>
    <m/>
    <n v="0"/>
    <n v="0"/>
    <n v="9"/>
    <n v="5"/>
    <n v="7"/>
    <n v="0"/>
    <n v="0"/>
    <n v="0"/>
    <n v="0"/>
    <n v="2.25"/>
    <n v="0"/>
    <n v="0"/>
    <x v="18"/>
    <n v="23.25"/>
    <s v="1 | 2 | 3 | 99"/>
    <n v="1"/>
    <n v="2"/>
    <n v="3"/>
    <n v="99"/>
  </r>
  <r>
    <x v="117"/>
    <x v="1"/>
    <x v="3"/>
    <x v="9"/>
    <x v="40"/>
    <m/>
    <m/>
    <m/>
    <n v="6"/>
    <n v="3"/>
    <m/>
    <n v="0"/>
    <n v="0"/>
    <n v="0"/>
    <n v="3"/>
    <n v="5"/>
    <n v="0"/>
    <n v="0"/>
    <n v="0"/>
    <n v="0"/>
    <n v="1"/>
    <n v="2.25"/>
    <n v="0"/>
    <x v="5"/>
    <n v="11.25"/>
    <s v="3 | 6 | 99 | 99"/>
    <n v="3"/>
    <n v="6"/>
    <n v="99"/>
    <n v="99"/>
  </r>
  <r>
    <x v="118"/>
    <x v="0"/>
    <x v="1"/>
    <x v="5"/>
    <x v="58"/>
    <m/>
    <m/>
    <n v="11"/>
    <m/>
    <m/>
    <m/>
    <n v="0"/>
    <n v="0"/>
    <n v="1"/>
    <n v="0"/>
    <n v="0"/>
    <n v="0"/>
    <n v="0"/>
    <n v="0"/>
    <n v="0"/>
    <n v="0"/>
    <n v="0"/>
    <n v="0"/>
    <x v="7"/>
    <n v="1"/>
    <s v="11 | 99 | 99 | 99"/>
    <n v="11"/>
    <n v="99"/>
    <n v="99"/>
    <n v="99"/>
  </r>
  <r>
    <x v="119"/>
    <x v="1"/>
    <x v="2"/>
    <x v="4"/>
    <x v="5"/>
    <n v="8"/>
    <n v="9"/>
    <m/>
    <n v="5"/>
    <m/>
    <m/>
    <n v="2"/>
    <n v="1"/>
    <n v="0"/>
    <n v="3"/>
    <n v="0"/>
    <n v="0"/>
    <n v="0"/>
    <n v="0"/>
    <n v="0"/>
    <n v="0"/>
    <n v="0"/>
    <n v="0"/>
    <x v="19"/>
    <n v="6"/>
    <s v="5 | 8 | 9 | 99"/>
    <n v="5"/>
    <n v="8"/>
    <n v="9"/>
    <n v="99"/>
  </r>
  <r>
    <x v="120"/>
    <x v="1"/>
    <x v="2"/>
    <x v="1"/>
    <x v="2"/>
    <n v="4"/>
    <n v="4"/>
    <n v="3"/>
    <n v="3"/>
    <n v="3"/>
    <m/>
    <n v="4"/>
    <n v="4"/>
    <n v="5"/>
    <n v="5"/>
    <n v="5"/>
    <n v="0"/>
    <n v="0"/>
    <n v="0"/>
    <n v="0"/>
    <n v="2.25"/>
    <n v="0"/>
    <n v="0"/>
    <x v="29"/>
    <n v="25.25"/>
    <s v="3 | 3 | 3 | 4"/>
    <n v="3"/>
    <n v="3"/>
    <n v="3"/>
    <n v="4"/>
  </r>
  <r>
    <x v="121"/>
    <x v="0"/>
    <x v="4"/>
    <x v="1"/>
    <x v="2"/>
    <n v="9"/>
    <n v="10"/>
    <n v="9"/>
    <m/>
    <n v="8"/>
    <m/>
    <n v="1"/>
    <n v="1"/>
    <n v="1"/>
    <n v="0"/>
    <n v="2"/>
    <n v="0"/>
    <n v="1.3333333333333333"/>
    <n v="1"/>
    <n v="1.3333333333333333"/>
    <n v="0"/>
    <n v="0.66666666666666663"/>
    <n v="0"/>
    <x v="3"/>
    <n v="9.3333333333333321"/>
    <s v="8 | 9 | 9 | 10"/>
    <n v="8"/>
    <n v="9"/>
    <n v="9"/>
    <n v="10"/>
  </r>
  <r>
    <x v="122"/>
    <x v="0"/>
    <x v="1"/>
    <x v="3"/>
    <x v="43"/>
    <n v="2"/>
    <n v="10"/>
    <n v="3"/>
    <n v="3"/>
    <m/>
    <m/>
    <n v="7"/>
    <n v="1"/>
    <n v="5"/>
    <n v="5"/>
    <n v="0"/>
    <n v="0"/>
    <n v="1.75"/>
    <n v="0"/>
    <n v="1.75"/>
    <n v="1"/>
    <n v="0"/>
    <n v="0"/>
    <x v="26"/>
    <n v="22.5"/>
    <s v="2 | 3 | 3 | 10"/>
    <n v="2"/>
    <n v="3"/>
    <n v="3"/>
    <n v="10"/>
  </r>
  <r>
    <x v="123"/>
    <x v="1"/>
    <x v="4"/>
    <x v="14"/>
    <x v="59"/>
    <n v="1"/>
    <n v="1"/>
    <n v="1"/>
    <m/>
    <n v="2"/>
    <m/>
    <n v="9"/>
    <n v="9"/>
    <n v="9"/>
    <n v="0"/>
    <n v="7"/>
    <n v="0"/>
    <n v="0"/>
    <n v="4.5"/>
    <n v="3"/>
    <n v="0"/>
    <n v="3"/>
    <n v="0"/>
    <x v="20"/>
    <n v="44.5"/>
    <s v="1 | 1 | 1 | 2"/>
    <n v="1"/>
    <n v="1"/>
    <n v="1"/>
    <n v="2"/>
  </r>
  <r>
    <x v="124"/>
    <x v="0"/>
    <x v="3"/>
    <x v="5"/>
    <x v="6"/>
    <m/>
    <n v="9"/>
    <n v="2"/>
    <n v="4"/>
    <m/>
    <m/>
    <n v="0"/>
    <n v="1"/>
    <n v="7"/>
    <n v="4"/>
    <n v="0"/>
    <n v="0"/>
    <n v="0"/>
    <n v="0"/>
    <n v="0.75"/>
    <n v="0.25"/>
    <n v="0"/>
    <n v="0"/>
    <x v="14"/>
    <n v="13"/>
    <s v="2 | 4 | 9 | 99"/>
    <n v="2"/>
    <n v="4"/>
    <n v="9"/>
    <n v="99"/>
  </r>
  <r>
    <x v="125"/>
    <x v="1"/>
    <x v="0"/>
    <x v="14"/>
    <x v="60"/>
    <n v="3"/>
    <n v="4"/>
    <n v="5"/>
    <m/>
    <n v="3"/>
    <m/>
    <n v="5"/>
    <n v="4"/>
    <n v="3"/>
    <n v="0"/>
    <n v="5"/>
    <n v="0"/>
    <n v="3"/>
    <n v="2.5"/>
    <n v="2.3333333333333335"/>
    <n v="0"/>
    <n v="0"/>
    <n v="0"/>
    <x v="23"/>
    <n v="24.833333333333332"/>
    <s v="3 | 3 | 4 | 5"/>
    <n v="3"/>
    <n v="3"/>
    <n v="4"/>
    <n v="5"/>
  </r>
  <r>
    <x v="126"/>
    <x v="0"/>
    <x v="2"/>
    <x v="13"/>
    <x v="0"/>
    <n v="5"/>
    <n v="3"/>
    <n v="4"/>
    <n v="8"/>
    <n v="4"/>
    <m/>
    <n v="3"/>
    <n v="5"/>
    <n v="4"/>
    <n v="2"/>
    <n v="4"/>
    <n v="0"/>
    <n v="0"/>
    <n v="0"/>
    <n v="2.25"/>
    <n v="2.25"/>
    <n v="2.25"/>
    <n v="0"/>
    <x v="9"/>
    <n v="24.75"/>
    <s v="3 | 4 | 4 | 5"/>
    <n v="3"/>
    <n v="4"/>
    <n v="4"/>
    <n v="5"/>
  </r>
  <r>
    <x v="127"/>
    <x v="0"/>
    <x v="0"/>
    <x v="9"/>
    <x v="13"/>
    <n v="6"/>
    <n v="4"/>
    <m/>
    <n v="7"/>
    <n v="9"/>
    <m/>
    <n v="3"/>
    <n v="4"/>
    <n v="0"/>
    <n v="2"/>
    <n v="1"/>
    <n v="0"/>
    <n v="3"/>
    <n v="1.5"/>
    <n v="0"/>
    <n v="0.5"/>
    <n v="3"/>
    <n v="0"/>
    <x v="10"/>
    <n v="18"/>
    <s v="4 | 6 | 7 | 9"/>
    <n v="4"/>
    <n v="6"/>
    <n v="7"/>
    <n v="9"/>
  </r>
  <r>
    <x v="128"/>
    <x v="0"/>
    <x v="2"/>
    <x v="10"/>
    <x v="15"/>
    <n v="9"/>
    <n v="9"/>
    <n v="8"/>
    <m/>
    <m/>
    <m/>
    <n v="1"/>
    <n v="1"/>
    <n v="2"/>
    <n v="0"/>
    <n v="0"/>
    <n v="0"/>
    <n v="0.75"/>
    <n v="0"/>
    <n v="1"/>
    <n v="0.75"/>
    <n v="0"/>
    <n v="0"/>
    <x v="2"/>
    <n v="6.5"/>
    <s v="8 | 9 | 9 | 99"/>
    <n v="8"/>
    <n v="9"/>
    <n v="9"/>
    <n v="99"/>
  </r>
  <r>
    <x v="129"/>
    <x v="1"/>
    <x v="4"/>
    <x v="14"/>
    <x v="61"/>
    <m/>
    <n v="5"/>
    <m/>
    <n v="4"/>
    <m/>
    <m/>
    <n v="0"/>
    <n v="3"/>
    <n v="0"/>
    <n v="4"/>
    <n v="0"/>
    <n v="0"/>
    <n v="0"/>
    <n v="1.5"/>
    <n v="3"/>
    <n v="2"/>
    <n v="0"/>
    <n v="0"/>
    <x v="4"/>
    <n v="13.5"/>
    <s v="4 | 5 | 99 | 99"/>
    <n v="4"/>
    <n v="5"/>
    <n v="99"/>
    <n v="99"/>
  </r>
  <r>
    <x v="130"/>
    <x v="0"/>
    <x v="4"/>
    <x v="14"/>
    <x v="26"/>
    <m/>
    <m/>
    <m/>
    <m/>
    <m/>
    <m/>
    <n v="0"/>
    <n v="0"/>
    <n v="0"/>
    <n v="0"/>
    <n v="0"/>
    <n v="0"/>
    <n v="0"/>
    <n v="0"/>
    <n v="0.66666666666666663"/>
    <n v="0"/>
    <n v="0.66666666666666663"/>
    <n v="0"/>
    <x v="12"/>
    <n v="1.3333333333333333"/>
    <s v="99 | 99 | 99 | 99"/>
    <n v="99"/>
    <n v="99"/>
    <n v="99"/>
    <n v="99"/>
  </r>
  <r>
    <x v="131"/>
    <x v="0"/>
    <x v="1"/>
    <x v="14"/>
    <x v="26"/>
    <m/>
    <n v="8"/>
    <n v="4"/>
    <n v="7"/>
    <m/>
    <m/>
    <n v="0"/>
    <n v="2"/>
    <n v="4"/>
    <n v="2"/>
    <n v="0"/>
    <n v="0"/>
    <n v="0"/>
    <n v="0"/>
    <n v="1.25"/>
    <n v="1.25"/>
    <n v="1.75"/>
    <n v="0"/>
    <x v="5"/>
    <n v="12.25"/>
    <s v="4 | 7 | 8 | 99"/>
    <n v="4"/>
    <n v="7"/>
    <n v="8"/>
    <n v="99"/>
  </r>
  <r>
    <x v="132"/>
    <x v="1"/>
    <x v="2"/>
    <x v="6"/>
    <x v="42"/>
    <n v="6"/>
    <n v="5"/>
    <m/>
    <n v="4"/>
    <m/>
    <m/>
    <n v="3"/>
    <n v="3"/>
    <n v="0"/>
    <n v="4"/>
    <n v="0"/>
    <n v="0"/>
    <n v="0"/>
    <n v="0"/>
    <n v="0"/>
    <n v="0"/>
    <n v="0"/>
    <n v="0"/>
    <x v="10"/>
    <n v="10"/>
    <s v="4 | 5 | 6 | 99"/>
    <n v="4"/>
    <n v="5"/>
    <n v="6"/>
    <n v="99"/>
  </r>
  <r>
    <x v="133"/>
    <x v="0"/>
    <x v="3"/>
    <x v="1"/>
    <x v="2"/>
    <m/>
    <m/>
    <n v="8"/>
    <n v="12"/>
    <n v="6"/>
    <m/>
    <n v="0"/>
    <n v="0"/>
    <n v="2"/>
    <n v="1"/>
    <n v="3"/>
    <n v="0"/>
    <n v="0"/>
    <n v="0"/>
    <n v="0.75"/>
    <n v="0.25"/>
    <n v="0"/>
    <n v="0"/>
    <x v="19"/>
    <n v="7"/>
    <s v="6 | 8 | 12 | 99"/>
    <n v="6"/>
    <n v="8"/>
    <n v="12"/>
    <n v="99"/>
  </r>
  <r>
    <x v="134"/>
    <x v="0"/>
    <x v="3"/>
    <x v="11"/>
    <x v="0"/>
    <m/>
    <n v="7"/>
    <m/>
    <n v="8"/>
    <m/>
    <m/>
    <n v="0"/>
    <n v="2"/>
    <n v="0"/>
    <n v="2"/>
    <n v="0"/>
    <n v="0"/>
    <n v="0"/>
    <n v="0"/>
    <n v="0"/>
    <n v="0"/>
    <n v="0"/>
    <n v="0"/>
    <x v="2"/>
    <n v="4"/>
    <s v="7 | 8 | 99 | 99"/>
    <n v="7"/>
    <n v="8"/>
    <n v="99"/>
    <n v="99"/>
  </r>
  <r>
    <x v="135"/>
    <x v="0"/>
    <x v="0"/>
    <x v="0"/>
    <x v="18"/>
    <n v="1"/>
    <m/>
    <m/>
    <n v="5"/>
    <n v="3"/>
    <m/>
    <n v="9"/>
    <n v="0"/>
    <n v="0"/>
    <n v="3"/>
    <n v="5"/>
    <n v="0"/>
    <n v="1"/>
    <n v="0"/>
    <n v="0"/>
    <n v="2"/>
    <n v="1"/>
    <n v="0"/>
    <x v="23"/>
    <n v="21"/>
    <s v="1 | 3 | 5 | 99"/>
    <n v="1"/>
    <n v="3"/>
    <n v="5"/>
    <n v="99"/>
  </r>
  <r>
    <x v="136"/>
    <x v="0"/>
    <x v="1"/>
    <x v="1"/>
    <x v="2"/>
    <n v="7"/>
    <n v="5"/>
    <n v="7"/>
    <n v="10"/>
    <n v="5"/>
    <m/>
    <n v="2"/>
    <n v="3"/>
    <n v="2"/>
    <n v="1"/>
    <n v="3"/>
    <n v="0"/>
    <n v="0.75"/>
    <n v="0"/>
    <n v="0.75"/>
    <n v="0.25"/>
    <n v="0"/>
    <n v="0"/>
    <x v="10"/>
    <n v="12.75"/>
    <s v="5 | 5 | 7 | 7"/>
    <n v="5"/>
    <n v="5"/>
    <n v="7"/>
    <n v="7"/>
  </r>
  <r>
    <x v="137"/>
    <x v="1"/>
    <x v="2"/>
    <x v="10"/>
    <x v="36"/>
    <m/>
    <n v="11"/>
    <n v="5"/>
    <n v="12"/>
    <m/>
    <m/>
    <n v="0"/>
    <n v="1"/>
    <n v="3"/>
    <n v="1"/>
    <n v="0"/>
    <n v="0"/>
    <n v="0"/>
    <n v="0"/>
    <n v="2.25"/>
    <n v="1.25"/>
    <n v="0"/>
    <n v="0"/>
    <x v="3"/>
    <n v="8.5"/>
    <s v="5 | 11 | 12 | 99"/>
    <n v="5"/>
    <n v="11"/>
    <n v="12"/>
    <n v="99"/>
  </r>
  <r>
    <x v="138"/>
    <x v="0"/>
    <x v="0"/>
    <x v="14"/>
    <x v="44"/>
    <m/>
    <m/>
    <n v="10"/>
    <m/>
    <m/>
    <m/>
    <n v="0"/>
    <n v="0"/>
    <n v="1"/>
    <n v="0"/>
    <n v="0"/>
    <n v="0"/>
    <n v="0"/>
    <n v="0"/>
    <n v="0.66666666666666663"/>
    <n v="0"/>
    <n v="0.66666666666666663"/>
    <n v="0"/>
    <x v="7"/>
    <n v="2.333333333333333"/>
    <s v="10 | 99 | 99 | 99"/>
    <n v="10"/>
    <n v="99"/>
    <n v="99"/>
    <n v="99"/>
  </r>
  <r>
    <x v="139"/>
    <x v="1"/>
    <x v="1"/>
    <x v="14"/>
    <x v="62"/>
    <m/>
    <n v="4"/>
    <n v="2"/>
    <n v="2"/>
    <n v="2"/>
    <m/>
    <n v="0"/>
    <n v="4"/>
    <n v="7"/>
    <n v="7"/>
    <n v="7"/>
    <n v="0"/>
    <n v="0"/>
    <n v="0"/>
    <n v="0"/>
    <n v="0"/>
    <n v="0"/>
    <n v="0"/>
    <x v="30"/>
    <n v="25"/>
    <s v="2 | 2 | 2 | 4"/>
    <n v="2"/>
    <n v="2"/>
    <n v="2"/>
    <n v="4"/>
  </r>
  <r>
    <x v="140"/>
    <x v="0"/>
    <x v="3"/>
    <x v="8"/>
    <x v="9"/>
    <m/>
    <n v="11"/>
    <n v="6"/>
    <n v="10"/>
    <m/>
    <m/>
    <n v="0"/>
    <n v="1"/>
    <n v="3"/>
    <n v="1"/>
    <n v="0"/>
    <n v="0"/>
    <n v="0"/>
    <n v="0"/>
    <n v="0"/>
    <n v="0"/>
    <n v="0"/>
    <n v="0"/>
    <x v="3"/>
    <n v="5"/>
    <s v="6 | 10 | 11 | 99"/>
    <n v="6"/>
    <n v="10"/>
    <n v="11"/>
    <n v="99"/>
  </r>
  <r>
    <x v="141"/>
    <x v="0"/>
    <x v="2"/>
    <x v="17"/>
    <x v="9"/>
    <m/>
    <n v="12"/>
    <n v="7"/>
    <m/>
    <m/>
    <m/>
    <n v="0"/>
    <n v="1"/>
    <n v="2"/>
    <n v="0"/>
    <n v="0"/>
    <n v="0"/>
    <n v="0"/>
    <n v="0"/>
    <n v="0"/>
    <n v="0"/>
    <n v="0"/>
    <n v="0"/>
    <x v="11"/>
    <n v="3"/>
    <s v="7 | 12 | 99 | 99"/>
    <n v="7"/>
    <n v="12"/>
    <n v="99"/>
    <n v="99"/>
  </r>
  <r>
    <x v="142"/>
    <x v="0"/>
    <x v="1"/>
    <x v="9"/>
    <x v="35"/>
    <m/>
    <m/>
    <m/>
    <m/>
    <n v="6"/>
    <m/>
    <n v="0"/>
    <n v="0"/>
    <n v="0"/>
    <n v="0"/>
    <n v="3"/>
    <n v="0"/>
    <n v="0"/>
    <n v="0"/>
    <n v="0"/>
    <n v="0.5"/>
    <n v="0.75"/>
    <n v="0"/>
    <x v="11"/>
    <n v="4.25"/>
    <s v="6 | 99 | 99 | 99"/>
    <n v="6"/>
    <n v="99"/>
    <n v="99"/>
    <n v="99"/>
  </r>
  <r>
    <x v="143"/>
    <x v="1"/>
    <x v="4"/>
    <x v="17"/>
    <x v="63"/>
    <m/>
    <n v="11"/>
    <n v="6"/>
    <n v="12"/>
    <m/>
    <m/>
    <n v="0"/>
    <n v="1"/>
    <n v="3"/>
    <n v="1"/>
    <n v="0"/>
    <n v="0"/>
    <n v="0"/>
    <n v="0"/>
    <n v="0"/>
    <n v="0"/>
    <n v="0"/>
    <n v="0"/>
    <x v="3"/>
    <n v="5"/>
    <s v="6 | 11 | 12 | 99"/>
    <n v="6"/>
    <n v="11"/>
    <n v="12"/>
    <n v="99"/>
  </r>
  <r>
    <x v="144"/>
    <x v="0"/>
    <x v="2"/>
    <x v="0"/>
    <x v="0"/>
    <n v="2"/>
    <n v="1"/>
    <m/>
    <n v="1"/>
    <n v="1"/>
    <m/>
    <n v="7"/>
    <n v="9"/>
    <n v="0"/>
    <n v="9"/>
    <n v="9"/>
    <n v="0"/>
    <n v="1.25"/>
    <n v="0"/>
    <n v="0"/>
    <n v="1.75"/>
    <n v="1.25"/>
    <n v="0"/>
    <x v="20"/>
    <n v="38.25"/>
    <s v="1 | 1 | 1 | 2"/>
    <n v="1"/>
    <n v="1"/>
    <n v="1"/>
    <n v="2"/>
  </r>
  <r>
    <x v="145"/>
    <x v="0"/>
    <x v="4"/>
    <x v="13"/>
    <x v="0"/>
    <n v="11"/>
    <m/>
    <n v="10"/>
    <m/>
    <m/>
    <m/>
    <n v="1"/>
    <n v="0"/>
    <n v="1"/>
    <n v="0"/>
    <n v="0"/>
    <n v="0"/>
    <n v="0"/>
    <n v="0"/>
    <n v="0"/>
    <n v="0"/>
    <n v="0"/>
    <n v="0"/>
    <x v="6"/>
    <n v="2"/>
    <s v="10 | 11 | 99 | 99"/>
    <n v="10"/>
    <n v="11"/>
    <n v="99"/>
    <n v="99"/>
  </r>
  <r>
    <x v="146"/>
    <x v="1"/>
    <x v="4"/>
    <x v="19"/>
    <x v="64"/>
    <n v="8"/>
    <n v="7"/>
    <n v="3"/>
    <n v="2"/>
    <n v="1"/>
    <m/>
    <n v="2"/>
    <n v="2"/>
    <n v="5"/>
    <n v="7"/>
    <n v="9"/>
    <n v="0"/>
    <n v="0"/>
    <n v="2.5"/>
    <n v="0"/>
    <n v="4.5"/>
    <n v="0"/>
    <n v="0"/>
    <x v="31"/>
    <n v="32"/>
    <s v="1 | 2 | 3 | 7"/>
    <n v="1"/>
    <n v="2"/>
    <n v="3"/>
    <n v="7"/>
  </r>
  <r>
    <x v="147"/>
    <x v="1"/>
    <x v="1"/>
    <x v="9"/>
    <x v="65"/>
    <m/>
    <m/>
    <m/>
    <n v="8"/>
    <n v="3"/>
    <m/>
    <n v="0"/>
    <n v="0"/>
    <n v="0"/>
    <n v="2"/>
    <n v="5"/>
    <n v="0"/>
    <n v="0"/>
    <n v="0"/>
    <n v="0"/>
    <n v="1"/>
    <n v="2.25"/>
    <n v="0"/>
    <x v="4"/>
    <n v="10.25"/>
    <s v="3 | 8 | 99 | 99"/>
    <n v="3"/>
    <n v="8"/>
    <n v="99"/>
    <n v="99"/>
  </r>
  <r>
    <x v="148"/>
    <x v="1"/>
    <x v="1"/>
    <x v="2"/>
    <x v="66"/>
    <m/>
    <n v="2"/>
    <n v="6"/>
    <n v="4"/>
    <m/>
    <m/>
    <n v="0"/>
    <n v="7"/>
    <n v="3"/>
    <n v="4"/>
    <n v="0"/>
    <n v="0"/>
    <n v="0"/>
    <n v="0"/>
    <n v="0"/>
    <n v="0"/>
    <n v="0"/>
    <n v="0"/>
    <x v="28"/>
    <n v="14"/>
    <s v="2 | 4 | 6 | 99"/>
    <n v="2"/>
    <n v="4"/>
    <n v="6"/>
    <n v="99"/>
  </r>
  <r>
    <x v="149"/>
    <x v="0"/>
    <x v="4"/>
    <x v="13"/>
    <x v="67"/>
    <n v="8"/>
    <n v="5"/>
    <n v="4"/>
    <n v="5"/>
    <n v="3"/>
    <m/>
    <n v="2"/>
    <n v="3"/>
    <n v="4"/>
    <n v="3"/>
    <n v="5"/>
    <n v="0"/>
    <n v="0"/>
    <n v="0"/>
    <n v="1.6666666666666667"/>
    <n v="1"/>
    <n v="1.3333333333333333"/>
    <n v="0"/>
    <x v="24"/>
    <n v="21"/>
    <s v="3 | 4 | 5 | 5"/>
    <n v="3"/>
    <n v="4"/>
    <n v="5"/>
    <n v="5"/>
  </r>
  <r>
    <x v="150"/>
    <x v="1"/>
    <x v="0"/>
    <x v="0"/>
    <x v="18"/>
    <n v="8"/>
    <m/>
    <m/>
    <n v="8"/>
    <n v="6"/>
    <m/>
    <n v="2"/>
    <n v="0"/>
    <n v="0"/>
    <n v="2"/>
    <n v="3"/>
    <n v="0"/>
    <n v="2.3333333333333335"/>
    <n v="0"/>
    <n v="0"/>
    <n v="0"/>
    <n v="2.3333333333333335"/>
    <n v="0"/>
    <x v="4"/>
    <n v="11.666666666666668"/>
    <s v="6 | 8 | 8 | 99"/>
    <n v="6"/>
    <n v="8"/>
    <n v="8"/>
    <n v="99"/>
  </r>
  <r>
    <x v="151"/>
    <x v="0"/>
    <x v="4"/>
    <x v="3"/>
    <x v="19"/>
    <n v="4"/>
    <n v="3"/>
    <m/>
    <n v="6"/>
    <m/>
    <m/>
    <n v="4"/>
    <n v="5"/>
    <n v="0"/>
    <n v="3"/>
    <n v="0"/>
    <n v="0"/>
    <n v="1.6666666666666667"/>
    <n v="2.5"/>
    <n v="0"/>
    <n v="1.5"/>
    <n v="0"/>
    <n v="0"/>
    <x v="14"/>
    <n v="17.666666666666664"/>
    <s v="3 | 4 | 6 | 99"/>
    <n v="3"/>
    <n v="4"/>
    <n v="6"/>
    <n v="99"/>
  </r>
  <r>
    <x v="152"/>
    <x v="1"/>
    <x v="1"/>
    <x v="13"/>
    <x v="53"/>
    <n v="1"/>
    <n v="1"/>
    <n v="1"/>
    <n v="1"/>
    <n v="1"/>
    <m/>
    <n v="9"/>
    <n v="9"/>
    <n v="9"/>
    <n v="9"/>
    <n v="9"/>
    <n v="0"/>
    <n v="0"/>
    <n v="0"/>
    <n v="0"/>
    <n v="0"/>
    <n v="0"/>
    <n v="0"/>
    <x v="22"/>
    <n v="45"/>
    <s v="1 | 1 | 1 | 1"/>
    <n v="1"/>
    <n v="1"/>
    <n v="1"/>
    <n v="1"/>
  </r>
  <r>
    <x v="153"/>
    <x v="0"/>
    <x v="4"/>
    <x v="19"/>
    <x v="5"/>
    <n v="12"/>
    <m/>
    <m/>
    <m/>
    <m/>
    <m/>
    <n v="1"/>
    <n v="0"/>
    <n v="0"/>
    <n v="0"/>
    <n v="0"/>
    <n v="0"/>
    <n v="0"/>
    <n v="0"/>
    <n v="0"/>
    <n v="0"/>
    <n v="0"/>
    <n v="0"/>
    <x v="7"/>
    <n v="1"/>
    <s v="12 | 99 | 99 | 99"/>
    <n v="12"/>
    <n v="99"/>
    <n v="99"/>
    <n v="99"/>
  </r>
  <r>
    <x v="154"/>
    <x v="0"/>
    <x v="3"/>
    <x v="1"/>
    <x v="2"/>
    <n v="10"/>
    <m/>
    <n v="7"/>
    <n v="9"/>
    <n v="7"/>
    <m/>
    <n v="1"/>
    <n v="0"/>
    <n v="2"/>
    <n v="1"/>
    <n v="2"/>
    <n v="0"/>
    <n v="0.75"/>
    <n v="0"/>
    <n v="0.75"/>
    <n v="0.25"/>
    <n v="0"/>
    <n v="0"/>
    <x v="19"/>
    <n v="7.75"/>
    <s v="7 | 7 | 9 | 10"/>
    <n v="7"/>
    <n v="7"/>
    <n v="9"/>
    <n v="10"/>
  </r>
  <r>
    <x v="155"/>
    <x v="0"/>
    <x v="1"/>
    <x v="11"/>
    <x v="68"/>
    <m/>
    <n v="7"/>
    <m/>
    <n v="12"/>
    <m/>
    <m/>
    <n v="0"/>
    <n v="2"/>
    <n v="0"/>
    <n v="1"/>
    <n v="0"/>
    <n v="0"/>
    <n v="0"/>
    <n v="0"/>
    <n v="0"/>
    <n v="0"/>
    <n v="0"/>
    <n v="0"/>
    <x v="11"/>
    <n v="3"/>
    <s v="7 | 12 | 99 | 99"/>
    <n v="7"/>
    <n v="12"/>
    <n v="99"/>
    <n v="99"/>
  </r>
  <r>
    <x v="156"/>
    <x v="0"/>
    <x v="4"/>
    <x v="11"/>
    <x v="0"/>
    <n v="10"/>
    <m/>
    <m/>
    <m/>
    <n v="10"/>
    <m/>
    <n v="1"/>
    <n v="0"/>
    <n v="0"/>
    <n v="0"/>
    <n v="1"/>
    <n v="0"/>
    <n v="0"/>
    <n v="0"/>
    <n v="0"/>
    <n v="0"/>
    <n v="0"/>
    <n v="0"/>
    <x v="6"/>
    <n v="2"/>
    <s v="10 | 10 | 99 | 99"/>
    <n v="10"/>
    <n v="10"/>
    <n v="99"/>
    <n v="99"/>
  </r>
  <r>
    <x v="157"/>
    <x v="0"/>
    <x v="1"/>
    <x v="0"/>
    <x v="69"/>
    <n v="6"/>
    <n v="4"/>
    <m/>
    <n v="6"/>
    <n v="1"/>
    <m/>
    <n v="3"/>
    <n v="4"/>
    <n v="0"/>
    <n v="3"/>
    <n v="9"/>
    <n v="0"/>
    <n v="0"/>
    <n v="0"/>
    <n v="0"/>
    <n v="0.5"/>
    <n v="1"/>
    <n v="0"/>
    <x v="29"/>
    <n v="20.5"/>
    <s v="1 | 4 | 6 | 6"/>
    <n v="1"/>
    <n v="4"/>
    <n v="6"/>
    <n v="6"/>
  </r>
  <r>
    <x v="158"/>
    <x v="0"/>
    <x v="0"/>
    <x v="5"/>
    <x v="16"/>
    <m/>
    <n v="10"/>
    <n v="6"/>
    <m/>
    <m/>
    <m/>
    <n v="0"/>
    <n v="1"/>
    <n v="3"/>
    <n v="0"/>
    <n v="0"/>
    <n v="0"/>
    <n v="0"/>
    <n v="0"/>
    <n v="1"/>
    <n v="1"/>
    <n v="0"/>
    <n v="0"/>
    <x v="2"/>
    <n v="6"/>
    <s v="6 | 10 | 99 | 99"/>
    <n v="6"/>
    <n v="10"/>
    <n v="99"/>
    <n v="99"/>
  </r>
  <r>
    <x v="159"/>
    <x v="1"/>
    <x v="0"/>
    <x v="3"/>
    <x v="70"/>
    <m/>
    <m/>
    <n v="1"/>
    <m/>
    <m/>
    <m/>
    <n v="0"/>
    <n v="0"/>
    <n v="9"/>
    <n v="0"/>
    <n v="0"/>
    <n v="0"/>
    <n v="0"/>
    <n v="0"/>
    <n v="0"/>
    <n v="0"/>
    <n v="0"/>
    <n v="0"/>
    <x v="1"/>
    <n v="9"/>
    <s v="1 | 99 | 99 | 99"/>
    <n v="1"/>
    <n v="99"/>
    <n v="99"/>
    <n v="99"/>
  </r>
  <r>
    <x v="160"/>
    <x v="1"/>
    <x v="1"/>
    <x v="10"/>
    <x v="22"/>
    <m/>
    <n v="6"/>
    <n v="3"/>
    <n v="6"/>
    <m/>
    <m/>
    <n v="0"/>
    <n v="3"/>
    <n v="5"/>
    <n v="3"/>
    <n v="0"/>
    <n v="0"/>
    <n v="0"/>
    <n v="0"/>
    <n v="2.25"/>
    <n v="1.25"/>
    <n v="0"/>
    <n v="0"/>
    <x v="13"/>
    <n v="14.5"/>
    <s v="3 | 6 | 6 | 99"/>
    <n v="3"/>
    <n v="6"/>
    <n v="6"/>
    <n v="99"/>
  </r>
  <r>
    <x v="161"/>
    <x v="1"/>
    <x v="3"/>
    <x v="17"/>
    <x v="9"/>
    <m/>
    <m/>
    <m/>
    <n v="2"/>
    <m/>
    <m/>
    <n v="0"/>
    <n v="0"/>
    <n v="0"/>
    <n v="7"/>
    <n v="0"/>
    <n v="0"/>
    <n v="0"/>
    <n v="0"/>
    <n v="0"/>
    <n v="0"/>
    <n v="0"/>
    <n v="0"/>
    <x v="4"/>
    <n v="7"/>
    <s v="2 | 99 | 99 | 99"/>
    <n v="2"/>
    <n v="99"/>
    <n v="99"/>
    <n v="99"/>
  </r>
  <r>
    <x v="162"/>
    <x v="0"/>
    <x v="1"/>
    <x v="0"/>
    <x v="71"/>
    <m/>
    <m/>
    <m/>
    <m/>
    <m/>
    <m/>
    <n v="0"/>
    <n v="0"/>
    <n v="0"/>
    <n v="0"/>
    <n v="0"/>
    <n v="0"/>
    <n v="4"/>
    <n v="0"/>
    <n v="0"/>
    <n v="0"/>
    <n v="0"/>
    <n v="0"/>
    <x v="12"/>
    <n v="4"/>
    <s v="99 | 99 | 99 | 99"/>
    <n v="99"/>
    <n v="99"/>
    <n v="99"/>
    <n v="99"/>
  </r>
  <r>
    <x v="162"/>
    <x v="0"/>
    <x v="1"/>
    <x v="13"/>
    <x v="71"/>
    <m/>
    <m/>
    <m/>
    <m/>
    <m/>
    <m/>
    <n v="0"/>
    <n v="0"/>
    <n v="0"/>
    <n v="0"/>
    <n v="0"/>
    <n v="0"/>
    <n v="9"/>
    <n v="0"/>
    <n v="0"/>
    <n v="0"/>
    <n v="0"/>
    <n v="0"/>
    <x v="12"/>
    <n v="9"/>
    <s v="99 | 99 | 99 | 99"/>
    <n v="99"/>
    <n v="99"/>
    <n v="99"/>
    <n v="99"/>
  </r>
  <r>
    <x v="163"/>
    <x v="0"/>
    <x v="2"/>
    <x v="9"/>
    <x v="35"/>
    <m/>
    <m/>
    <m/>
    <m/>
    <m/>
    <m/>
    <n v="0"/>
    <n v="0"/>
    <n v="0"/>
    <n v="0"/>
    <n v="0"/>
    <n v="0"/>
    <n v="0"/>
    <n v="0"/>
    <n v="0"/>
    <n v="0.25"/>
    <n v="0"/>
    <n v="0"/>
    <x v="12"/>
    <n v="0.25"/>
    <s v="99 | 99 | 99 | 99"/>
    <n v="99"/>
    <n v="99"/>
    <n v="99"/>
    <n v="99"/>
  </r>
  <r>
    <x v="164"/>
    <x v="1"/>
    <x v="2"/>
    <x v="3"/>
    <x v="12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65"/>
    <x v="0"/>
    <x v="3"/>
    <x v="9"/>
    <x v="14"/>
    <m/>
    <m/>
    <m/>
    <m/>
    <n v="8"/>
    <m/>
    <n v="0"/>
    <n v="0"/>
    <n v="0"/>
    <n v="0"/>
    <n v="2"/>
    <n v="0"/>
    <n v="0"/>
    <n v="0"/>
    <n v="0"/>
    <n v="0.5"/>
    <n v="0.75"/>
    <n v="0"/>
    <x v="6"/>
    <n v="3.25"/>
    <s v="8 | 99 | 99 | 99"/>
    <n v="8"/>
    <n v="99"/>
    <n v="99"/>
    <n v="99"/>
  </r>
  <r>
    <x v="166"/>
    <x v="0"/>
    <x v="0"/>
    <x v="7"/>
    <x v="72"/>
    <m/>
    <m/>
    <m/>
    <m/>
    <n v="11"/>
    <m/>
    <n v="0"/>
    <n v="0"/>
    <n v="0"/>
    <n v="0"/>
    <n v="1"/>
    <n v="0"/>
    <n v="0"/>
    <n v="0"/>
    <n v="0"/>
    <n v="0"/>
    <n v="1"/>
    <n v="0"/>
    <x v="7"/>
    <n v="2"/>
    <s v="11 | 99 | 99 | 99"/>
    <n v="11"/>
    <n v="99"/>
    <n v="99"/>
    <n v="99"/>
  </r>
  <r>
    <x v="167"/>
    <x v="0"/>
    <x v="2"/>
    <x v="14"/>
    <x v="26"/>
    <m/>
    <n v="5"/>
    <n v="3"/>
    <n v="4"/>
    <n v="3"/>
    <m/>
    <n v="0"/>
    <n v="3"/>
    <n v="5"/>
    <n v="4"/>
    <n v="5"/>
    <n v="0"/>
    <n v="0"/>
    <n v="0"/>
    <n v="1.25"/>
    <n v="1.25"/>
    <n v="1.75"/>
    <n v="0"/>
    <x v="23"/>
    <n v="21.25"/>
    <s v="3 | 3 | 4 | 5"/>
    <n v="3"/>
    <n v="3"/>
    <n v="4"/>
    <n v="5"/>
  </r>
  <r>
    <x v="168"/>
    <x v="0"/>
    <x v="4"/>
    <x v="14"/>
    <x v="25"/>
    <m/>
    <m/>
    <m/>
    <m/>
    <n v="11"/>
    <m/>
    <n v="0"/>
    <n v="0"/>
    <n v="0"/>
    <n v="0"/>
    <n v="1"/>
    <n v="0"/>
    <n v="0"/>
    <n v="0"/>
    <n v="0.66666666666666663"/>
    <n v="0"/>
    <n v="0.66666666666666663"/>
    <n v="0"/>
    <x v="7"/>
    <n v="2.333333333333333"/>
    <s v="11 | 99 | 99 | 99"/>
    <n v="11"/>
    <n v="99"/>
    <n v="99"/>
    <n v="99"/>
  </r>
  <r>
    <x v="169"/>
    <x v="0"/>
    <x v="0"/>
    <x v="9"/>
    <x v="14"/>
    <m/>
    <m/>
    <m/>
    <m/>
    <n v="12"/>
    <m/>
    <n v="0"/>
    <n v="0"/>
    <n v="0"/>
    <n v="0"/>
    <n v="1"/>
    <n v="0"/>
    <n v="0"/>
    <n v="0"/>
    <n v="0"/>
    <n v="0"/>
    <n v="0"/>
    <n v="0"/>
    <x v="7"/>
    <n v="1"/>
    <s v="12 | 99 | 99 | 99"/>
    <n v="12"/>
    <n v="99"/>
    <n v="99"/>
    <n v="99"/>
  </r>
  <r>
    <x v="170"/>
    <x v="0"/>
    <x v="0"/>
    <x v="0"/>
    <x v="0"/>
    <m/>
    <m/>
    <m/>
    <m/>
    <m/>
    <m/>
    <n v="0"/>
    <n v="0"/>
    <n v="0"/>
    <n v="0"/>
    <n v="0"/>
    <n v="0"/>
    <n v="1"/>
    <n v="0"/>
    <n v="0"/>
    <n v="0"/>
    <n v="0"/>
    <n v="0"/>
    <x v="12"/>
    <n v="1"/>
    <s v="99 | 99 | 99 | 99"/>
    <n v="99"/>
    <n v="99"/>
    <n v="99"/>
    <n v="99"/>
  </r>
  <r>
    <x v="171"/>
    <x v="0"/>
    <x v="0"/>
    <x v="2"/>
    <x v="73"/>
    <m/>
    <m/>
    <m/>
    <m/>
    <m/>
    <m/>
    <n v="0"/>
    <n v="0"/>
    <n v="0"/>
    <n v="0"/>
    <n v="0"/>
    <n v="0"/>
    <n v="0"/>
    <n v="0"/>
    <n v="0"/>
    <n v="0.5"/>
    <n v="0"/>
    <n v="0"/>
    <x v="12"/>
    <n v="0.5"/>
    <s v="99 | 99 | 99 | 99"/>
    <n v="99"/>
    <n v="99"/>
    <n v="99"/>
    <n v="99"/>
  </r>
  <r>
    <x v="172"/>
    <x v="1"/>
    <x v="2"/>
    <x v="1"/>
    <x v="2"/>
    <n v="2"/>
    <n v="1"/>
    <n v="2"/>
    <n v="2"/>
    <n v="2"/>
    <m/>
    <n v="7"/>
    <n v="9"/>
    <n v="7"/>
    <n v="7"/>
    <n v="7"/>
    <n v="0"/>
    <n v="0"/>
    <n v="0"/>
    <n v="0"/>
    <n v="22.25"/>
    <n v="0"/>
    <n v="0"/>
    <x v="25"/>
    <n v="59.25"/>
    <s v="1 | 2 | 2 | 2"/>
    <n v="1"/>
    <n v="2"/>
    <n v="2"/>
    <n v="2"/>
  </r>
  <r>
    <x v="173"/>
    <x v="1"/>
    <x v="3"/>
    <x v="20"/>
    <x v="9"/>
    <n v="1"/>
    <n v="1"/>
    <m/>
    <n v="1"/>
    <n v="1"/>
    <m/>
    <n v="9"/>
    <n v="9"/>
    <n v="0"/>
    <n v="9"/>
    <n v="9"/>
    <n v="0"/>
    <n v="0"/>
    <n v="0"/>
    <n v="0"/>
    <n v="0"/>
    <n v="0"/>
    <n v="0"/>
    <x v="22"/>
    <n v="36"/>
    <s v="1 | 1 | 1 | 1"/>
    <n v="1"/>
    <n v="1"/>
    <n v="1"/>
    <n v="1"/>
  </r>
  <r>
    <x v="174"/>
    <x v="1"/>
    <x v="4"/>
    <x v="20"/>
    <x v="5"/>
    <n v="6"/>
    <n v="6"/>
    <n v="4"/>
    <n v="6"/>
    <n v="5"/>
    <m/>
    <n v="3"/>
    <n v="3"/>
    <n v="4"/>
    <n v="3"/>
    <n v="3"/>
    <n v="0"/>
    <n v="0"/>
    <n v="1"/>
    <n v="0"/>
    <n v="1.5"/>
    <n v="0"/>
    <n v="0"/>
    <x v="8"/>
    <n v="18.5"/>
    <s v="4 | 5 | 6 | 6"/>
    <n v="4"/>
    <n v="5"/>
    <n v="6"/>
    <n v="6"/>
  </r>
  <r>
    <x v="175"/>
    <x v="0"/>
    <x v="3"/>
    <x v="1"/>
    <x v="2"/>
    <m/>
    <m/>
    <m/>
    <m/>
    <m/>
    <m/>
    <n v="0"/>
    <n v="0"/>
    <n v="0"/>
    <n v="0"/>
    <n v="0"/>
    <n v="0"/>
    <n v="0"/>
    <n v="0"/>
    <n v="0"/>
    <n v="0.25"/>
    <n v="0"/>
    <n v="0"/>
    <x v="12"/>
    <n v="0.25"/>
    <s v="99 | 99 | 99 | 99"/>
    <n v="99"/>
    <n v="99"/>
    <n v="99"/>
    <n v="99"/>
  </r>
  <r>
    <x v="176"/>
    <x v="0"/>
    <x v="1"/>
    <x v="3"/>
    <x v="74"/>
    <m/>
    <n v="11"/>
    <m/>
    <m/>
    <m/>
    <m/>
    <n v="0"/>
    <n v="1"/>
    <n v="0"/>
    <n v="0"/>
    <n v="0"/>
    <n v="0"/>
    <n v="0"/>
    <n v="0"/>
    <n v="0"/>
    <n v="0.75"/>
    <n v="0"/>
    <n v="0"/>
    <x v="7"/>
    <n v="1.75"/>
    <s v="11 | 99 | 99 | 99"/>
    <n v="11"/>
    <n v="99"/>
    <n v="99"/>
    <n v="99"/>
  </r>
  <r>
    <x v="177"/>
    <x v="0"/>
    <x v="1"/>
    <x v="13"/>
    <x v="75"/>
    <n v="1"/>
    <n v="1"/>
    <n v="1"/>
    <n v="1"/>
    <m/>
    <m/>
    <n v="9"/>
    <n v="9"/>
    <n v="9"/>
    <n v="9"/>
    <n v="0"/>
    <n v="0"/>
    <n v="0"/>
    <n v="0"/>
    <n v="2.25"/>
    <n v="2.25"/>
    <n v="2.25"/>
    <n v="0"/>
    <x v="22"/>
    <n v="42.75"/>
    <s v="1 | 1 | 1 | 1"/>
    <n v="1"/>
    <n v="1"/>
    <n v="1"/>
    <n v="1"/>
  </r>
  <r>
    <x v="178"/>
    <x v="0"/>
    <x v="0"/>
    <x v="13"/>
    <x v="75"/>
    <m/>
    <m/>
    <n v="8"/>
    <m/>
    <m/>
    <m/>
    <n v="0"/>
    <n v="0"/>
    <n v="2"/>
    <n v="0"/>
    <n v="0"/>
    <n v="0"/>
    <n v="0"/>
    <n v="0"/>
    <n v="0"/>
    <n v="0"/>
    <n v="0"/>
    <n v="0"/>
    <x v="6"/>
    <n v="2"/>
    <s v="8 | 99 | 99 | 99"/>
    <n v="8"/>
    <n v="99"/>
    <n v="99"/>
    <n v="99"/>
  </r>
  <r>
    <x v="179"/>
    <x v="0"/>
    <x v="0"/>
    <x v="11"/>
    <x v="0"/>
    <n v="12"/>
    <n v="12"/>
    <m/>
    <m/>
    <m/>
    <m/>
    <n v="1"/>
    <n v="1"/>
    <n v="0"/>
    <n v="0"/>
    <n v="0"/>
    <n v="0"/>
    <n v="0"/>
    <n v="0"/>
    <n v="0"/>
    <n v="0"/>
    <n v="0"/>
    <n v="0"/>
    <x v="6"/>
    <n v="2"/>
    <s v="12 | 12 | 99 | 99"/>
    <n v="12"/>
    <n v="12"/>
    <n v="99"/>
    <n v="99"/>
  </r>
  <r>
    <x v="180"/>
    <x v="1"/>
    <x v="1"/>
    <x v="9"/>
    <x v="40"/>
    <m/>
    <m/>
    <m/>
    <n v="10"/>
    <n v="5"/>
    <m/>
    <n v="0"/>
    <n v="0"/>
    <n v="0"/>
    <n v="1"/>
    <n v="3"/>
    <n v="0"/>
    <n v="0"/>
    <n v="0"/>
    <n v="0"/>
    <n v="1"/>
    <n v="2.25"/>
    <n v="0"/>
    <x v="2"/>
    <n v="7.25"/>
    <s v="5 | 10 | 99 | 99"/>
    <n v="5"/>
    <n v="10"/>
    <n v="99"/>
    <n v="99"/>
  </r>
  <r>
    <x v="181"/>
    <x v="1"/>
    <x v="0"/>
    <x v="17"/>
    <x v="76"/>
    <m/>
    <n v="3"/>
    <n v="4"/>
    <n v="2"/>
    <m/>
    <m/>
    <n v="0"/>
    <n v="5"/>
    <n v="4"/>
    <n v="7"/>
    <n v="0"/>
    <n v="0"/>
    <n v="0"/>
    <n v="3.5"/>
    <n v="0"/>
    <n v="0"/>
    <n v="0"/>
    <n v="0"/>
    <x v="9"/>
    <n v="19.5"/>
    <s v="2 | 3 | 4 | 99"/>
    <n v="2"/>
    <n v="3"/>
    <n v="4"/>
    <n v="99"/>
  </r>
  <r>
    <x v="182"/>
    <x v="0"/>
    <x v="3"/>
    <x v="10"/>
    <x v="36"/>
    <n v="9"/>
    <m/>
    <n v="11"/>
    <n v="11"/>
    <m/>
    <m/>
    <n v="1"/>
    <n v="0"/>
    <n v="1"/>
    <n v="1"/>
    <n v="0"/>
    <n v="0"/>
    <n v="0.75"/>
    <n v="0"/>
    <n v="0"/>
    <n v="0"/>
    <n v="0"/>
    <n v="0"/>
    <x v="11"/>
    <n v="3.75"/>
    <s v="9 | 11 | 11 | 99"/>
    <n v="9"/>
    <n v="11"/>
    <n v="11"/>
    <n v="99"/>
  </r>
  <r>
    <x v="183"/>
    <x v="1"/>
    <x v="3"/>
    <x v="17"/>
    <x v="9"/>
    <m/>
    <n v="3"/>
    <m/>
    <n v="7"/>
    <m/>
    <m/>
    <n v="0"/>
    <n v="5"/>
    <n v="0"/>
    <n v="2"/>
    <n v="0"/>
    <n v="0"/>
    <n v="0"/>
    <n v="0"/>
    <n v="0"/>
    <n v="0"/>
    <n v="0"/>
    <n v="0"/>
    <x v="4"/>
    <n v="7"/>
    <s v="3 | 7 | 99 | 99"/>
    <n v="3"/>
    <n v="7"/>
    <n v="99"/>
    <n v="99"/>
  </r>
  <r>
    <x v="184"/>
    <x v="0"/>
    <x v="4"/>
    <x v="8"/>
    <x v="53"/>
    <n v="7"/>
    <n v="6"/>
    <n v="5"/>
    <n v="7"/>
    <n v="6"/>
    <m/>
    <n v="2"/>
    <n v="3"/>
    <n v="3"/>
    <n v="2"/>
    <n v="3"/>
    <n v="0"/>
    <n v="0"/>
    <n v="1.5"/>
    <n v="3"/>
    <n v="1.5"/>
    <n v="2.3333333333333335"/>
    <n v="0"/>
    <x v="13"/>
    <n v="21.333333333333332"/>
    <s v="5 | 6 | 6 | 7"/>
    <n v="5"/>
    <n v="6"/>
    <n v="6"/>
    <n v="7"/>
  </r>
  <r>
    <x v="185"/>
    <x v="1"/>
    <x v="2"/>
    <x v="0"/>
    <x v="18"/>
    <n v="3"/>
    <n v="3"/>
    <m/>
    <n v="8"/>
    <m/>
    <m/>
    <n v="5"/>
    <n v="5"/>
    <n v="0"/>
    <n v="2"/>
    <n v="0"/>
    <n v="0"/>
    <n v="0"/>
    <n v="0"/>
    <n v="0"/>
    <n v="0"/>
    <n v="0"/>
    <n v="0"/>
    <x v="14"/>
    <n v="12"/>
    <s v="3 | 3 | 8 | 99"/>
    <n v="3"/>
    <n v="3"/>
    <n v="8"/>
    <n v="99"/>
  </r>
  <r>
    <x v="186"/>
    <x v="0"/>
    <x v="1"/>
    <x v="9"/>
    <x v="35"/>
    <m/>
    <m/>
    <m/>
    <m/>
    <n v="7"/>
    <m/>
    <n v="0"/>
    <n v="0"/>
    <n v="0"/>
    <n v="0"/>
    <n v="2"/>
    <n v="0"/>
    <n v="0"/>
    <n v="0"/>
    <n v="0"/>
    <n v="0"/>
    <n v="0.75"/>
    <n v="0"/>
    <x v="6"/>
    <n v="2.75"/>
    <s v="7 | 99 | 99 | 99"/>
    <n v="7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m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  <r>
    <x v="187"/>
    <x v="2"/>
    <x v="5"/>
    <x v="21"/>
    <x v="71"/>
    <m/>
    <m/>
    <m/>
    <m/>
    <m/>
    <m/>
    <n v="0"/>
    <n v="0"/>
    <n v="0"/>
    <n v="0"/>
    <n v="0"/>
    <n v="0"/>
    <n v="0"/>
    <n v="0"/>
    <n v="0"/>
    <n v="0"/>
    <n v="0"/>
    <n v="0"/>
    <x v="12"/>
    <n v="0"/>
    <s v="99 | 99 | 99 | 99"/>
    <n v="99"/>
    <n v="99"/>
    <n v="99"/>
    <n v="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1" cacheId="18" applyNumberFormats="0" applyBorderFormats="0" applyFontFormats="0" applyPatternFormats="0" applyAlignmentFormats="0" applyWidthHeightFormats="1" dataCaption="Wartości" updatedVersion="8" minRefreshableVersion="3" rowGrandTotals="0" itemPrintTitles="1" createdVersion="4" indent="0" outline="1" outlineData="1" multipleFieldFilters="0">
  <location ref="A3:N98" firstHeaderRow="0" firstDataRow="1" firstDataCol="1"/>
  <pivotFields count="33">
    <pivotField axis="axisRow" showAll="0">
      <items count="686">
        <item m="1" x="602"/>
        <item m="1" x="571"/>
        <item m="1" x="527"/>
        <item m="1" x="546"/>
        <item m="1" x="615"/>
        <item m="1" x="366"/>
        <item m="1" x="479"/>
        <item m="1" x="632"/>
        <item m="1" x="673"/>
        <item m="1" x="369"/>
        <item m="1" x="619"/>
        <item m="1" x="639"/>
        <item m="1" x="625"/>
        <item m="1" x="510"/>
        <item m="1" x="481"/>
        <item m="1" x="636"/>
        <item m="1" x="601"/>
        <item m="1" x="378"/>
        <item m="1" x="614"/>
        <item m="1" x="498"/>
        <item m="1" x="582"/>
        <item m="1" x="552"/>
        <item m="1" x="549"/>
        <item m="1" x="457"/>
        <item m="1" x="599"/>
        <item m="1" x="657"/>
        <item m="1" x="660"/>
        <item m="1" x="539"/>
        <item m="1" x="629"/>
        <item m="1" x="681"/>
        <item m="1" x="650"/>
        <item m="1" x="597"/>
        <item m="1" x="493"/>
        <item m="1" x="392"/>
        <item m="1" x="648"/>
        <item m="1" x="593"/>
        <item m="1" x="649"/>
        <item m="1" x="454"/>
        <item m="1" x="517"/>
        <item m="1" x="307"/>
        <item m="1" x="400"/>
        <item m="1" x="607"/>
        <item m="1" x="656"/>
        <item m="1" x="507"/>
        <item m="1" x="682"/>
        <item m="1" x="655"/>
        <item m="1" x="230"/>
        <item m="1" x="514"/>
        <item m="1" x="566"/>
        <item m="1" x="561"/>
        <item m="1" x="316"/>
        <item m="1" x="679"/>
        <item m="1" x="409"/>
        <item m="1" x="411"/>
        <item m="1" x="320"/>
        <item m="1" x="545"/>
        <item m="1" x="412"/>
        <item m="1" x="562"/>
        <item m="1" x="530"/>
        <item m="1" x="413"/>
        <item m="1" x="529"/>
        <item m="1" x="605"/>
        <item m="1" x="421"/>
        <item m="1" x="458"/>
        <item m="1" x="641"/>
        <item m="1" x="423"/>
        <item m="1" x="579"/>
        <item m="1" x="495"/>
        <item m="1" x="668"/>
        <item m="1" x="588"/>
        <item m="1" x="515"/>
        <item m="1" x="567"/>
        <item m="1" x="569"/>
        <item m="1" x="433"/>
        <item m="1" x="672"/>
        <item x="145"/>
        <item m="1" x="496"/>
        <item m="1" x="544"/>
        <item m="1" x="478"/>
        <item m="1" x="439"/>
        <item m="1" x="518"/>
        <item m="1" x="624"/>
        <item m="1" x="586"/>
        <item m="1" x="524"/>
        <item m="1" x="535"/>
        <item m="1" x="577"/>
        <item m="1" x="455"/>
        <item m="1" x="664"/>
        <item m="1" x="445"/>
        <item m="1" x="449"/>
        <item m="1" x="675"/>
        <item m="1" x="482"/>
        <item m="1" x="630"/>
        <item m="1" x="628"/>
        <item m="1" x="452"/>
        <item m="1" x="626"/>
        <item m="1" x="467"/>
        <item m="1" x="564"/>
        <item m="1" x="298"/>
        <item m="1" x="520"/>
        <item m="1" x="609"/>
        <item m="1" x="603"/>
        <item m="1" x="591"/>
        <item m="1" x="391"/>
        <item m="1" x="572"/>
        <item m="1" x="395"/>
        <item m="1" x="396"/>
        <item m="1" x="464"/>
        <item m="1" x="541"/>
        <item m="1" x="671"/>
        <item m="1" x="466"/>
        <item m="1" x="521"/>
        <item m="1" x="462"/>
        <item m="1" x="594"/>
        <item m="1" x="596"/>
        <item m="1" x="315"/>
        <item m="1" x="408"/>
        <item m="1" x="484"/>
        <item m="1" x="414"/>
        <item m="1" x="502"/>
        <item m="1" x="500"/>
        <item m="1" x="642"/>
        <item m="1" x="542"/>
        <item m="1" x="613"/>
        <item m="1" x="340"/>
        <item m="1" x="432"/>
        <item m="1" x="640"/>
        <item m="1" x="476"/>
        <item m="1" x="598"/>
        <item m="1" x="683"/>
        <item m="1" x="583"/>
        <item m="1" x="553"/>
        <item m="1" x="505"/>
        <item m="1" x="519"/>
        <item m="1" x="595"/>
        <item m="1" x="506"/>
        <item m="1" x="471"/>
        <item m="1" x="651"/>
        <item m="1" x="662"/>
        <item m="1" x="555"/>
        <item m="1" x="475"/>
        <item m="1" x="220"/>
        <item m="1" x="676"/>
        <item m="1" x="637"/>
        <item m="1" x="485"/>
        <item m="1" x="565"/>
        <item m="1" x="499"/>
        <item m="1" x="487"/>
        <item m="1" x="540"/>
        <item m="1" x="429"/>
        <item m="1" x="444"/>
        <item m="1" x="547"/>
        <item m="1" x="370"/>
        <item x="159"/>
        <item m="1" x="440"/>
        <item m="1" x="608"/>
        <item m="1" x="622"/>
        <item m="1" x="537"/>
        <item m="1" x="667"/>
        <item m="1" x="337"/>
        <item m="1" x="645"/>
        <item m="1" x="472"/>
        <item m="1" x="268"/>
        <item m="1" x="528"/>
        <item m="1" x="246"/>
        <item m="1" x="589"/>
        <item m="1" x="491"/>
        <item m="1" x="238"/>
        <item m="1" x="513"/>
        <item m="1" x="573"/>
        <item m="1" x="557"/>
        <item m="1" x="644"/>
        <item m="1" x="611"/>
        <item m="1" x="663"/>
        <item m="1" x="592"/>
        <item m="1" x="376"/>
        <item m="1" x="665"/>
        <item m="1" x="610"/>
        <item m="1" x="422"/>
        <item m="1" x="590"/>
        <item m="1" x="620"/>
        <item m="1" x="338"/>
        <item m="1" x="525"/>
        <item m="1" x="580"/>
        <item m="1" x="659"/>
        <item m="1" x="543"/>
        <item m="1" x="374"/>
        <item m="1" x="386"/>
        <item m="1" x="215"/>
        <item m="1" x="646"/>
        <item m="1" x="221"/>
        <item m="1" x="224"/>
        <item m="1" x="468"/>
        <item m="1" x="581"/>
        <item m="1" x="404"/>
        <item m="1" x="323"/>
        <item m="1" x="417"/>
        <item m="1" x="424"/>
        <item m="1" x="436"/>
        <item m="1" x="473"/>
        <item m="1" x="616"/>
        <item m="1" x="523"/>
        <item m="1" x="275"/>
        <item m="1" x="461"/>
        <item m="1" x="357"/>
        <item m="1" x="512"/>
        <item m="1" x="559"/>
        <item m="1" x="674"/>
        <item m="1" x="533"/>
        <item m="1" x="492"/>
        <item m="1" x="532"/>
        <item m="1" x="361"/>
        <item m="1" x="508"/>
        <item m="1" x="371"/>
        <item m="1" x="600"/>
        <item m="1" x="313"/>
        <item m="1" x="235"/>
        <item m="1" x="341"/>
        <item m="1" x="526"/>
        <item m="1" x="480"/>
        <item m="1" x="658"/>
        <item m="1" x="390"/>
        <item m="1" x="654"/>
        <item m="1" x="197"/>
        <item m="1" x="574"/>
        <item m="1" x="426"/>
        <item m="1" x="551"/>
        <item m="1" x="638"/>
        <item m="1" x="635"/>
        <item m="1" x="647"/>
        <item m="1" x="501"/>
        <item m="1" x="563"/>
        <item m="1" x="522"/>
        <item m="1" x="568"/>
        <item m="1" x="578"/>
        <item m="1" x="670"/>
        <item m="1" x="285"/>
        <item m="1" x="288"/>
        <item x="18"/>
        <item m="1" x="558"/>
        <item m="1" x="621"/>
        <item m="1" x="465"/>
        <item m="1" x="379"/>
        <item m="1" x="381"/>
        <item m="1" x="383"/>
        <item x="35"/>
        <item m="1" x="560"/>
        <item m="1" x="511"/>
        <item m="1" x="216"/>
        <item m="1" x="534"/>
        <item m="1" x="304"/>
        <item x="58"/>
        <item m="1" x="393"/>
        <item m="1" x="494"/>
        <item m="1" x="394"/>
        <item m="1" x="661"/>
        <item m="1" x="397"/>
        <item m="1" x="469"/>
        <item m="1" x="538"/>
        <item m="1" x="470"/>
        <item m="1" x="231"/>
        <item m="1" x="643"/>
        <item m="1" x="550"/>
        <item x="97"/>
        <item m="1" x="322"/>
        <item m="1" x="490"/>
        <item m="1" x="420"/>
        <item x="113"/>
        <item m="1" x="477"/>
        <item m="1" x="248"/>
        <item m="1" x="332"/>
        <item m="1" x="463"/>
        <item m="1" x="339"/>
        <item m="1" x="434"/>
        <item m="1" x="345"/>
        <item m="1" x="262"/>
        <item m="1" x="435"/>
        <item m="1" x="347"/>
        <item m="1" x="438"/>
        <item m="1" x="271"/>
        <item m="1" x="623"/>
        <item m="1" x="443"/>
        <item m="1" x="585"/>
        <item m="1" x="489"/>
        <item m="1" x="652"/>
        <item x="187"/>
        <item m="1" x="548"/>
        <item m="1" x="531"/>
        <item m="1" x="606"/>
        <item m="1" x="631"/>
        <item m="1" x="666"/>
        <item m="1" x="387"/>
        <item m="1" x="497"/>
        <item m="1" x="459"/>
        <item m="1" x="306"/>
        <item m="1" x="398"/>
        <item m="1" x="504"/>
        <item m="1" x="554"/>
        <item m="1" x="684"/>
        <item m="1" x="488"/>
        <item m="1" x="587"/>
        <item m="1" x="556"/>
        <item m="1" x="536"/>
        <item m="1" x="354"/>
        <item m="1" x="274"/>
        <item m="1" x="680"/>
        <item m="1" x="627"/>
        <item m="1" x="210"/>
        <item m="1" x="222"/>
        <item m="1" x="669"/>
        <item x="181"/>
        <item m="1" x="483"/>
        <item m="1" x="189"/>
        <item m="1" x="453"/>
        <item m="1" x="196"/>
        <item m="1" x="292"/>
        <item m="1" x="375"/>
        <item m="1" x="296"/>
        <item m="1" x="377"/>
        <item m="1" x="570"/>
        <item m="1" x="382"/>
        <item m="1" x="634"/>
        <item m="1" x="209"/>
        <item m="1" x="213"/>
        <item m="1" x="303"/>
        <item m="1" x="305"/>
        <item m="1" x="219"/>
        <item m="1" x="633"/>
        <item m="1" x="401"/>
        <item m="1" x="618"/>
        <item m="1" x="318"/>
        <item m="1" x="410"/>
        <item m="1" x="678"/>
        <item m="1" x="321"/>
        <item m="1" x="324"/>
        <item m="1" x="325"/>
        <item m="1" x="516"/>
        <item m="1" x="336"/>
        <item m="1" x="251"/>
        <item x="127"/>
        <item m="1" x="255"/>
        <item m="1" x="269"/>
        <item m="1" x="441"/>
        <item m="1" x="442"/>
        <item m="1" x="617"/>
        <item m="1" x="273"/>
        <item m="1" x="353"/>
        <item m="1" x="604"/>
        <item m="1" x="575"/>
        <item m="1" x="584"/>
        <item m="1" x="460"/>
        <item m="1" x="205"/>
        <item m="1" x="474"/>
        <item x="89"/>
        <item m="1" x="242"/>
        <item m="1" x="653"/>
        <item m="1" x="576"/>
        <item m="1" x="425"/>
        <item m="1" x="427"/>
        <item m="1" x="486"/>
        <item m="1" x="509"/>
        <item x="7"/>
        <item m="1" x="388"/>
        <item x="75"/>
        <item m="1" x="232"/>
        <item m="1" x="677"/>
        <item m="1" x="329"/>
        <item m="1" x="503"/>
        <item m="1" x="447"/>
        <item m="1" x="286"/>
        <item m="1" x="407"/>
        <item m="1" x="348"/>
        <item x="0"/>
        <item m="1" x="190"/>
        <item m="1" x="362"/>
        <item m="1" x="363"/>
        <item x="11"/>
        <item m="1" x="364"/>
        <item m="1" x="365"/>
        <item m="1" x="367"/>
        <item m="1" x="368"/>
        <item m="1" x="290"/>
        <item m="1" x="201"/>
        <item m="1" x="294"/>
        <item m="1" x="295"/>
        <item x="20"/>
        <item x="27"/>
        <item x="28"/>
        <item m="1" x="380"/>
        <item m="1" x="384"/>
        <item m="1" x="385"/>
        <item x="52"/>
        <item m="1" x="302"/>
        <item m="1" x="389"/>
        <item m="1" x="218"/>
        <item x="61"/>
        <item x="69"/>
        <item m="1" x="310"/>
        <item m="1" x="402"/>
        <item m="1" x="229"/>
        <item m="1" x="403"/>
        <item x="82"/>
        <item m="1" x="405"/>
        <item m="1" x="406"/>
        <item m="1" x="240"/>
        <item m="1" x="319"/>
        <item m="1" x="243"/>
        <item m="1" x="245"/>
        <item m="1" x="416"/>
        <item m="1" x="326"/>
        <item m="1" x="418"/>
        <item m="1" x="328"/>
        <item m="1" x="419"/>
        <item m="1" x="330"/>
        <item m="1" x="334"/>
        <item m="1" x="249"/>
        <item x="123"/>
        <item m="1" x="612"/>
        <item m="1" x="430"/>
        <item m="1" x="431"/>
        <item x="135"/>
        <item m="1" x="260"/>
        <item m="1" x="346"/>
        <item m="1" x="265"/>
        <item m="1" x="437"/>
        <item m="1" x="350"/>
        <item m="1" x="270"/>
        <item x="158"/>
        <item m="1" x="456"/>
        <item m="1" x="272"/>
        <item x="170"/>
        <item m="1" x="356"/>
        <item m="1" x="278"/>
        <item m="1" x="450"/>
        <item m="1" x="451"/>
        <item x="184"/>
        <item x="17"/>
        <item m="1" x="372"/>
        <item m="1" x="293"/>
        <item m="1" x="203"/>
        <item m="1" x="299"/>
        <item x="38"/>
        <item m="1" x="214"/>
        <item x="62"/>
        <item m="1" x="399"/>
        <item m="1" x="308"/>
        <item m="1" x="244"/>
        <item x="125"/>
        <item m="1" x="428"/>
        <item x="151"/>
        <item m="1" x="276"/>
        <item m="1" x="448"/>
        <item x="2"/>
        <item m="1" x="191"/>
        <item x="15"/>
        <item m="1" x="373"/>
        <item m="1" x="208"/>
        <item x="42"/>
        <item x="80"/>
        <item m="1" x="312"/>
        <item m="1" x="415"/>
        <item x="121"/>
        <item m="1" x="343"/>
        <item m="1" x="352"/>
        <item x="169"/>
        <item m="1" x="446"/>
        <item m="1" x="282"/>
        <item m="1" x="284"/>
        <item m="1" x="193"/>
        <item m="1" x="194"/>
        <item m="1" x="291"/>
        <item x="21"/>
        <item x="29"/>
        <item x="30"/>
        <item m="1" x="206"/>
        <item m="1" x="300"/>
        <item x="40"/>
        <item x="50"/>
        <item m="1" x="212"/>
        <item x="57"/>
        <item x="63"/>
        <item x="72"/>
        <item m="1" x="311"/>
        <item x="78"/>
        <item m="1" x="233"/>
        <item x="90"/>
        <item m="1" x="239"/>
        <item x="95"/>
        <item x="100"/>
        <item x="102"/>
        <item x="103"/>
        <item x="109"/>
        <item x="115"/>
        <item m="1" x="335"/>
        <item x="120"/>
        <item x="128"/>
        <item m="1" x="256"/>
        <item x="137"/>
        <item m="1" x="344"/>
        <item x="144"/>
        <item x="150"/>
        <item m="1" x="358"/>
        <item m="1" x="351"/>
        <item m="1" x="360"/>
        <item m="1" x="349"/>
        <item m="1" x="267"/>
        <item m="1" x="289"/>
        <item x="149"/>
        <item x="129"/>
        <item x="179"/>
        <item m="1" x="225"/>
        <item m="1" x="333"/>
        <item x="167"/>
        <item x="126"/>
        <item x="44"/>
        <item x="37"/>
        <item x="33"/>
        <item x="177"/>
        <item m="1" x="309"/>
        <item x="53"/>
        <item x="41"/>
        <item x="172"/>
        <item x="48"/>
        <item m="1" x="264"/>
        <item m="1" x="359"/>
        <item m="1" x="355"/>
        <item x="138"/>
        <item m="1" x="195"/>
        <item m="1" x="342"/>
        <item m="1" x="283"/>
        <item m="1" x="280"/>
        <item m="1" x="281"/>
        <item m="1" x="241"/>
        <item m="1" x="202"/>
        <item x="185"/>
        <item m="1" x="301"/>
        <item m="1" x="287"/>
        <item x="171"/>
        <item m="1" x="253"/>
        <item m="1" x="314"/>
        <item m="1" x="297"/>
        <item m="1" x="261"/>
        <item x="8"/>
        <item x="14"/>
        <item x="54"/>
        <item m="1" x="228"/>
        <item x="86"/>
        <item x="87"/>
        <item m="1" x="247"/>
        <item x="110"/>
        <item m="1" x="327"/>
        <item x="153"/>
        <item x="5"/>
        <item x="119"/>
        <item x="98"/>
        <item m="1" x="317"/>
        <item x="16"/>
        <item x="84"/>
        <item x="96"/>
        <item m="1" x="199"/>
        <item m="1" x="331"/>
        <item m="1" x="263"/>
        <item x="174"/>
        <item m="1" x="188"/>
        <item x="1"/>
        <item x="4"/>
        <item m="1" x="192"/>
        <item m="1" x="198"/>
        <item m="1" x="200"/>
        <item m="1" x="204"/>
        <item x="24"/>
        <item x="25"/>
        <item x="31"/>
        <item x="32"/>
        <item x="36"/>
        <item x="46"/>
        <item x="49"/>
        <item m="1" x="211"/>
        <item m="1" x="217"/>
        <item x="56"/>
        <item x="60"/>
        <item m="1" x="227"/>
        <item x="81"/>
        <item x="83"/>
        <item m="1" x="236"/>
        <item m="1" x="237"/>
        <item x="92"/>
        <item x="93"/>
        <item x="94"/>
        <item x="122"/>
        <item m="1" x="252"/>
        <item m="1" x="257"/>
        <item x="132"/>
        <item m="1" x="258"/>
        <item m="1" x="259"/>
        <item x="139"/>
        <item x="143"/>
        <item x="152"/>
        <item x="160"/>
        <item x="164"/>
        <item x="176"/>
        <item m="1" x="279"/>
        <item x="3"/>
        <item m="1" x="223"/>
        <item m="1" x="226"/>
        <item m="1" x="234"/>
        <item x="88"/>
        <item x="105"/>
        <item m="1" x="250"/>
        <item m="1" x="266"/>
        <item m="1" x="207"/>
        <item x="67"/>
        <item x="104"/>
        <item x="107"/>
        <item x="112"/>
        <item m="1" x="277"/>
        <item x="23"/>
        <item x="77"/>
        <item x="101"/>
        <item m="1" x="254"/>
        <item x="148"/>
        <item x="47"/>
        <item x="26"/>
        <item x="108"/>
        <item x="51"/>
        <item x="111"/>
        <item x="12"/>
        <item x="68"/>
        <item x="99"/>
        <item x="182"/>
        <item x="154"/>
        <item x="64"/>
        <item x="66"/>
        <item x="173"/>
        <item x="157"/>
        <item x="136"/>
        <item x="13"/>
        <item x="76"/>
        <item x="156"/>
        <item x="91"/>
        <item x="146"/>
        <item x="65"/>
        <item x="134"/>
        <item x="124"/>
        <item x="140"/>
        <item x="9"/>
        <item x="45"/>
        <item x="183"/>
        <item x="55"/>
        <item x="34"/>
        <item x="22"/>
        <item x="79"/>
        <item x="155"/>
        <item x="131"/>
        <item x="141"/>
        <item x="106"/>
        <item x="43"/>
        <item x="74"/>
        <item x="133"/>
        <item x="71"/>
        <item x="85"/>
        <item x="116"/>
        <item x="6"/>
        <item x="118"/>
        <item x="39"/>
        <item x="178"/>
        <item x="130"/>
        <item x="168"/>
        <item x="162"/>
        <item x="161"/>
        <item x="117"/>
        <item x="147"/>
        <item x="180"/>
        <item x="19"/>
        <item x="114"/>
        <item x="142"/>
        <item x="165"/>
        <item x="163"/>
        <item x="70"/>
        <item x="73"/>
        <item x="10"/>
        <item x="175"/>
        <item x="59"/>
        <item x="166"/>
        <item x="186"/>
        <item t="default"/>
      </items>
    </pivotField>
    <pivotField axis="axisRow" showAll="0" defaultSubtotal="0">
      <items count="4">
        <item x="0"/>
        <item x="1"/>
        <item h="1" m="1" x="3"/>
        <item x="2"/>
      </items>
    </pivotField>
    <pivotField showAll="0"/>
    <pivotField showAll="0"/>
    <pivotField axis="axisRow" multipleItemSelectionAllowed="1" showAll="0" sortType="descending">
      <items count="78">
        <item h="1" sd="0" x="9"/>
        <item h="1" x="71"/>
        <item sd="0" x="0"/>
        <item sd="0" x="1"/>
        <item sd="0" x="2"/>
        <item sd="0" x="4"/>
        <item sd="0" x="5"/>
        <item sd="0" x="7"/>
        <item sd="0" x="36"/>
        <item sd="0" x="26"/>
        <item sd="0" x="16"/>
        <item sd="0" x="14"/>
        <item sd="0" x="15"/>
        <item sd="0" x="17"/>
        <item sd="0" x="19"/>
        <item sd="0" x="34"/>
        <item sd="0" x="21"/>
        <item sd="0" x="18"/>
        <item sd="0" x="20"/>
        <item sd="0" x="13"/>
        <item sd="0" x="22"/>
        <item sd="0" x="23"/>
        <item sd="0" x="12"/>
        <item sd="0" x="24"/>
        <item sd="0" x="27"/>
        <item sd="0" x="28"/>
        <item sd="0" x="74"/>
        <item sd="0" x="31"/>
        <item sd="0" x="33"/>
        <item sd="0" x="37"/>
        <item sd="0" x="42"/>
        <item sd="0" x="62"/>
        <item sd="0" x="48"/>
        <item sd="0" x="45"/>
        <item sd="0" x="50"/>
        <item sd="0" x="53"/>
        <item sd="0" x="57"/>
        <item sd="0" x="43"/>
        <item sd="0" x="60"/>
        <item sd="0" x="61"/>
        <item sd="0" x="44"/>
        <item sd="0" x="63"/>
        <item sd="0" x="67"/>
        <item sd="0" x="70"/>
        <item sd="0" x="73"/>
        <item sd="0" x="75"/>
        <item sd="0" x="76"/>
        <item sd="0" x="29"/>
        <item sd="0" x="3"/>
        <item sd="0" x="38"/>
        <item sd="0" x="69"/>
        <item sd="0" x="46"/>
        <item sd="0" x="40"/>
        <item sd="0" x="55"/>
        <item sd="0" x="52"/>
        <item sd="0" x="66"/>
        <item sd="0" x="30"/>
        <item sd="0" x="11"/>
        <item sd="0" x="51"/>
        <item sd="0" x="39"/>
        <item sd="0" x="59"/>
        <item sd="0" x="49"/>
        <item sd="0" x="64"/>
        <item sd="0" x="6"/>
        <item sd="0" x="25"/>
        <item sd="0" x="32"/>
        <item sd="0" x="68"/>
        <item sd="0" x="54"/>
        <item sd="0" x="41"/>
        <item sd="0" x="58"/>
        <item sd="0" x="65"/>
        <item sd="0" x="35"/>
        <item sd="0" x="10"/>
        <item sd="0" x="8"/>
        <item sd="0" x="47"/>
        <item sd="0" x="56"/>
        <item sd="0" x="72"/>
        <item t="default"/>
      </items>
      <autoSortScope>
        <pivotArea dataOnly="0" outline="0" fieldPosition="0">
          <references count="1">
            <reference field="4294967294" count="1" selected="0">
              <x v="1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2" showAll="0"/>
    <pivotField showAll="0" defaultSubtotal="0"/>
    <pivotField dataField="1" multipleItemSelectionAllowed="1" showAll="0" defaultSubtota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1"/>
    <field x="4"/>
    <field x="0"/>
  </rowFields>
  <rowItems count="95">
    <i>
      <x/>
    </i>
    <i r="1">
      <x v="2"/>
    </i>
    <i r="1">
      <x v="19"/>
    </i>
    <i r="1">
      <x v="35"/>
    </i>
    <i r="1">
      <x v="17"/>
    </i>
    <i r="1">
      <x v="4"/>
    </i>
    <i r="1">
      <x v="9"/>
    </i>
    <i r="1">
      <x v="45"/>
    </i>
    <i r="1">
      <x v="22"/>
    </i>
    <i r="1">
      <x v="16"/>
    </i>
    <i r="1">
      <x v="36"/>
    </i>
    <i r="1">
      <x v="30"/>
    </i>
    <i r="1">
      <x v="37"/>
    </i>
    <i r="1">
      <x v="20"/>
    </i>
    <i r="1">
      <x v="15"/>
    </i>
    <i r="1">
      <x v="56"/>
    </i>
    <i r="1">
      <x v="42"/>
    </i>
    <i r="1">
      <x v="50"/>
    </i>
    <i r="1">
      <x v="11"/>
    </i>
    <i r="1">
      <x v="14"/>
    </i>
    <i r="1">
      <x v="18"/>
    </i>
    <i r="1">
      <x v="57"/>
    </i>
    <i r="1">
      <x v="32"/>
    </i>
    <i r="1">
      <x v="63"/>
    </i>
    <i r="1">
      <x v="8"/>
    </i>
    <i r="1">
      <x v="7"/>
    </i>
    <i r="1">
      <x v="10"/>
    </i>
    <i r="1">
      <x v="3"/>
    </i>
    <i r="1">
      <x v="40"/>
    </i>
    <i r="1">
      <x v="28"/>
    </i>
    <i r="1">
      <x v="71"/>
    </i>
    <i r="1">
      <x v="12"/>
    </i>
    <i r="1">
      <x v="33"/>
    </i>
    <i r="1">
      <x v="5"/>
    </i>
    <i r="1">
      <x v="58"/>
    </i>
    <i r="1">
      <x v="25"/>
    </i>
    <i r="1">
      <x v="47"/>
    </i>
    <i r="1">
      <x v="66"/>
    </i>
    <i r="1">
      <x v="49"/>
    </i>
    <i r="1">
      <x v="73"/>
    </i>
    <i r="1">
      <x v="23"/>
    </i>
    <i r="1">
      <x v="64"/>
    </i>
    <i r="1">
      <x v="72"/>
    </i>
    <i r="1">
      <x v="68"/>
    </i>
    <i r="1">
      <x v="51"/>
    </i>
    <i r="1">
      <x v="74"/>
    </i>
    <i r="1">
      <x v="75"/>
    </i>
    <i r="1">
      <x v="76"/>
    </i>
    <i r="1">
      <x v="26"/>
    </i>
    <i r="1">
      <x v="6"/>
    </i>
    <i r="1">
      <x v="34"/>
    </i>
    <i r="1">
      <x v="69"/>
    </i>
    <i r="1">
      <x v="54"/>
    </i>
    <i r="1">
      <x v="21"/>
    </i>
    <i r="1">
      <x v="29"/>
    </i>
    <i r="1">
      <x v="59"/>
    </i>
    <i r="1">
      <x v="44"/>
    </i>
    <i>
      <x v="1"/>
    </i>
    <i r="1">
      <x v="4"/>
    </i>
    <i r="1">
      <x v="27"/>
    </i>
    <i r="1">
      <x v="17"/>
    </i>
    <i r="1">
      <x v="6"/>
    </i>
    <i r="1">
      <x v="35"/>
    </i>
    <i r="1">
      <x v="60"/>
    </i>
    <i r="1">
      <x v="21"/>
    </i>
    <i r="1">
      <x v="62"/>
    </i>
    <i r="1">
      <x v="64"/>
    </i>
    <i r="1">
      <x v="8"/>
    </i>
    <i r="1">
      <x v="52"/>
    </i>
    <i r="1">
      <x v="31"/>
    </i>
    <i r="1">
      <x v="38"/>
    </i>
    <i r="1">
      <x v="20"/>
    </i>
    <i r="1">
      <x v="46"/>
    </i>
    <i r="1">
      <x v="19"/>
    </i>
    <i r="1">
      <x v="18"/>
    </i>
    <i r="1">
      <x v="3"/>
    </i>
    <i r="1">
      <x v="2"/>
    </i>
    <i r="1">
      <x v="55"/>
    </i>
    <i r="1">
      <x v="39"/>
    </i>
    <i r="1">
      <x v="13"/>
    </i>
    <i r="1">
      <x v="70"/>
    </i>
    <i r="1">
      <x v="30"/>
    </i>
    <i r="1">
      <x v="61"/>
    </i>
    <i r="1">
      <x v="43"/>
    </i>
    <i r="1">
      <x v="23"/>
    </i>
    <i r="1">
      <x v="41"/>
    </i>
    <i r="1">
      <x v="63"/>
    </i>
    <i r="1">
      <x v="65"/>
    </i>
    <i r="1">
      <x v="48"/>
    </i>
    <i r="1">
      <x v="67"/>
    </i>
    <i r="1">
      <x v="49"/>
    </i>
    <i r="1">
      <x v="53"/>
    </i>
    <i r="1">
      <x v="24"/>
    </i>
    <i r="1">
      <x v="47"/>
    </i>
    <i r="1">
      <x v="22"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 Edycja I" fld="11" baseField="16" baseItem="0"/>
    <dataField name=" Sztafety I" fld="17" baseField="16" baseItem="0"/>
    <dataField name=" Edycja II" fld="12" baseField="16" baseItem="0"/>
    <dataField name=" Sztafety II" fld="18" baseField="0" baseItem="1"/>
    <dataField name=" Edycja III" fld="13" baseField="0" baseItem="1"/>
    <dataField name=" Sztafety III" fld="19" baseField="0" baseItem="1"/>
    <dataField name=" Edycja IV" fld="14" baseField="0" baseItem="1"/>
    <dataField name=" Sztafety IV" fld="20" baseField="0" baseItem="1"/>
    <dataField name=" Edycja V" fld="15" baseField="0" baseItem="1"/>
    <dataField name=" Sztafety V" fld="21" baseField="0" baseItem="1"/>
    <dataField name=" Edycja VI" fld="16" baseField="0" baseItem="0" numFmtId="1"/>
    <dataField name=" Sztafety VI" fld="22" baseField="0" baseItem="0" numFmtId="2"/>
    <dataField name="Suma z Razem" fld="24" baseField="0" baseItem="0"/>
  </dataFields>
  <formats count="661">
    <format dxfId="222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1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18">
      <pivotArea collapsedLevelsAreSubtotals="1" fieldPosition="0">
        <references count="1">
          <reference field="1" count="1">
            <x v="1"/>
          </reference>
        </references>
      </pivotArea>
    </format>
    <format dxfId="2217">
      <pivotArea collapsedLevelsAreSubtotals="1" fieldPosition="0">
        <references count="1">
          <reference field="1" count="1">
            <x v="3"/>
          </reference>
        </references>
      </pivotArea>
    </format>
    <format dxfId="221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2"/>
          </reference>
        </references>
      </pivotArea>
    </format>
    <format dxfId="221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19"/>
          </reference>
        </references>
      </pivotArea>
    </format>
    <format dxfId="221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35"/>
          </reference>
        </references>
      </pivotArea>
    </format>
    <format dxfId="2213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4"/>
          </reference>
        </references>
      </pivotArea>
    </format>
    <format dxfId="2212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17"/>
          </reference>
        </references>
      </pivotArea>
    </format>
    <format dxfId="2211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9"/>
          </reference>
        </references>
      </pivotArea>
    </format>
    <format dxfId="2210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45"/>
          </reference>
        </references>
      </pivotArea>
    </format>
    <format dxfId="2209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22"/>
          </reference>
        </references>
      </pivotArea>
    </format>
    <format dxfId="2208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16"/>
          </reference>
        </references>
      </pivotArea>
    </format>
    <format dxfId="2207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36"/>
          </reference>
        </references>
      </pivotArea>
    </format>
    <format dxfId="220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30"/>
          </reference>
        </references>
      </pivotArea>
    </format>
    <format dxfId="220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20"/>
          </reference>
        </references>
      </pivotArea>
    </format>
    <format dxfId="220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37"/>
          </reference>
        </references>
      </pivotArea>
    </format>
    <format dxfId="2203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15"/>
          </reference>
        </references>
      </pivotArea>
    </format>
    <format dxfId="2202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50"/>
          </reference>
        </references>
      </pivotArea>
    </format>
    <format dxfId="2201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42"/>
          </reference>
        </references>
      </pivotArea>
    </format>
    <format dxfId="2200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56"/>
          </reference>
        </references>
      </pivotArea>
    </format>
    <format dxfId="2199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14"/>
          </reference>
        </references>
      </pivotArea>
    </format>
    <format dxfId="2198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11"/>
          </reference>
        </references>
      </pivotArea>
    </format>
    <format dxfId="2197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57"/>
          </reference>
        </references>
      </pivotArea>
    </format>
    <format dxfId="219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32"/>
          </reference>
        </references>
      </pivotArea>
    </format>
    <format dxfId="219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18"/>
          </reference>
        </references>
      </pivotArea>
    </format>
    <format dxfId="219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10"/>
          </reference>
        </references>
      </pivotArea>
    </format>
    <format dxfId="2193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63"/>
          </reference>
        </references>
      </pivotArea>
    </format>
    <format dxfId="2192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8"/>
          </reference>
        </references>
      </pivotArea>
    </format>
    <format dxfId="2191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3"/>
          </reference>
        </references>
      </pivotArea>
    </format>
    <format dxfId="2190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7"/>
          </reference>
        </references>
      </pivotArea>
    </format>
    <format dxfId="2189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12"/>
          </reference>
        </references>
      </pivotArea>
    </format>
    <format dxfId="2188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40"/>
          </reference>
        </references>
      </pivotArea>
    </format>
    <format dxfId="2187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28"/>
          </reference>
        </references>
      </pivotArea>
    </format>
    <format dxfId="218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71"/>
          </reference>
        </references>
      </pivotArea>
    </format>
    <format dxfId="218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33"/>
          </reference>
        </references>
      </pivotArea>
    </format>
    <format dxfId="218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58"/>
          </reference>
        </references>
      </pivotArea>
    </format>
    <format dxfId="2183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5"/>
          </reference>
        </references>
      </pivotArea>
    </format>
    <format dxfId="2182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25"/>
          </reference>
        </references>
      </pivotArea>
    </format>
    <format dxfId="2181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47"/>
          </reference>
        </references>
      </pivotArea>
    </format>
    <format dxfId="2180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49"/>
          </reference>
        </references>
      </pivotArea>
    </format>
    <format dxfId="2179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73"/>
          </reference>
        </references>
      </pivotArea>
    </format>
    <format dxfId="2178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23"/>
          </reference>
        </references>
      </pivotArea>
    </format>
    <format dxfId="2177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64"/>
          </reference>
        </references>
      </pivotArea>
    </format>
    <format dxfId="217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76"/>
          </reference>
        </references>
      </pivotArea>
    </format>
    <format dxfId="217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68"/>
          </reference>
        </references>
      </pivotArea>
    </format>
    <format dxfId="217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72"/>
          </reference>
        </references>
      </pivotArea>
    </format>
    <format dxfId="2173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66"/>
          </reference>
        </references>
      </pivotArea>
    </format>
    <format dxfId="2172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74"/>
          </reference>
        </references>
      </pivotArea>
    </format>
    <format dxfId="2171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75"/>
          </reference>
        </references>
      </pivotArea>
    </format>
    <format dxfId="2170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26"/>
          </reference>
        </references>
      </pivotArea>
    </format>
    <format dxfId="2169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34"/>
          </reference>
        </references>
      </pivotArea>
    </format>
    <format dxfId="2168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54"/>
          </reference>
        </references>
      </pivotArea>
    </format>
    <format dxfId="2167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51"/>
          </reference>
        </references>
      </pivotArea>
    </format>
    <format dxfId="216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6"/>
          </reference>
        </references>
      </pivotArea>
    </format>
    <format dxfId="216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69"/>
          </reference>
        </references>
      </pivotArea>
    </format>
    <format dxfId="216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29"/>
          </reference>
        </references>
      </pivotArea>
    </format>
    <format dxfId="2163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21"/>
          </reference>
        </references>
      </pivotArea>
    </format>
    <format dxfId="2162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59"/>
          </reference>
        </references>
      </pivotArea>
    </format>
    <format dxfId="2161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0"/>
          </reference>
          <reference field="4" count="1">
            <x v="44"/>
          </reference>
        </references>
      </pivotArea>
    </format>
    <format dxfId="2160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4"/>
          </reference>
        </references>
      </pivotArea>
    </format>
    <format dxfId="2159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27"/>
          </reference>
        </references>
      </pivotArea>
    </format>
    <format dxfId="2158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17"/>
          </reference>
        </references>
      </pivotArea>
    </format>
    <format dxfId="2157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6"/>
          </reference>
        </references>
      </pivotArea>
    </format>
    <format dxfId="215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35"/>
          </reference>
        </references>
      </pivotArea>
    </format>
    <format dxfId="215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60"/>
          </reference>
        </references>
      </pivotArea>
    </format>
    <format dxfId="215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21"/>
          </reference>
        </references>
      </pivotArea>
    </format>
    <format dxfId="2153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62"/>
          </reference>
        </references>
      </pivotArea>
    </format>
    <format dxfId="2152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64"/>
          </reference>
        </references>
      </pivotArea>
    </format>
    <format dxfId="2151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52"/>
          </reference>
        </references>
      </pivotArea>
    </format>
    <format dxfId="2150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31"/>
          </reference>
        </references>
      </pivotArea>
    </format>
    <format dxfId="2149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8"/>
          </reference>
        </references>
      </pivotArea>
    </format>
    <format dxfId="2148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38"/>
          </reference>
        </references>
      </pivotArea>
    </format>
    <format dxfId="2147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20"/>
          </reference>
        </references>
      </pivotArea>
    </format>
    <format dxfId="214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18"/>
          </reference>
        </references>
      </pivotArea>
    </format>
    <format dxfId="214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46"/>
          </reference>
        </references>
      </pivotArea>
    </format>
    <format dxfId="214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19"/>
          </reference>
        </references>
      </pivotArea>
    </format>
    <format dxfId="2143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3"/>
          </reference>
        </references>
      </pivotArea>
    </format>
    <format dxfId="2142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55"/>
          </reference>
        </references>
      </pivotArea>
    </format>
    <format dxfId="2141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2"/>
          </reference>
        </references>
      </pivotArea>
    </format>
    <format dxfId="2140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39"/>
          </reference>
        </references>
      </pivotArea>
    </format>
    <format dxfId="2139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13"/>
          </reference>
        </references>
      </pivotArea>
    </format>
    <format dxfId="2138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61"/>
          </reference>
        </references>
      </pivotArea>
    </format>
    <format dxfId="2137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30"/>
          </reference>
        </references>
      </pivotArea>
    </format>
    <format dxfId="213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70"/>
          </reference>
        </references>
      </pivotArea>
    </format>
    <format dxfId="213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43"/>
          </reference>
        </references>
      </pivotArea>
    </format>
    <format dxfId="213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23"/>
          </reference>
        </references>
      </pivotArea>
    </format>
    <format dxfId="2133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63"/>
          </reference>
        </references>
      </pivotArea>
    </format>
    <format dxfId="2132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65"/>
          </reference>
        </references>
      </pivotArea>
    </format>
    <format dxfId="2131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41"/>
          </reference>
        </references>
      </pivotArea>
    </format>
    <format dxfId="2130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48"/>
          </reference>
        </references>
      </pivotArea>
    </format>
    <format dxfId="2129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53"/>
          </reference>
        </references>
      </pivotArea>
    </format>
    <format dxfId="2128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24"/>
          </reference>
        </references>
      </pivotArea>
    </format>
    <format dxfId="2127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49"/>
          </reference>
        </references>
      </pivotArea>
    </format>
    <format dxfId="2126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22"/>
          </reference>
        </references>
      </pivotArea>
    </format>
    <format dxfId="2125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47"/>
          </reference>
        </references>
      </pivotArea>
    </format>
    <format dxfId="2124">
      <pivotArea collapsedLevelsAreSubtotals="1" fieldPosition="0">
        <references count="3">
          <reference field="4294967294" count="1" selected="0">
            <x v="12"/>
          </reference>
          <reference field="1" count="1" selected="0">
            <x v="1"/>
          </reference>
          <reference field="4" count="1">
            <x v="67"/>
          </reference>
        </references>
      </pivotArea>
    </format>
    <format dxfId="212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2"/>
          </reference>
        </references>
      </pivotArea>
    </format>
    <format dxfId="212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19"/>
          </reference>
        </references>
      </pivotArea>
    </format>
    <format dxfId="212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35"/>
          </reference>
        </references>
      </pivotArea>
    </format>
    <format dxfId="212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4"/>
          </reference>
        </references>
      </pivotArea>
    </format>
    <format dxfId="211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17"/>
          </reference>
        </references>
      </pivotArea>
    </format>
    <format dxfId="211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9"/>
          </reference>
        </references>
      </pivotArea>
    </format>
    <format dxfId="211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45"/>
          </reference>
        </references>
      </pivotArea>
    </format>
    <format dxfId="211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22"/>
          </reference>
        </references>
      </pivotArea>
    </format>
    <format dxfId="211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16"/>
          </reference>
        </references>
      </pivotArea>
    </format>
    <format dxfId="211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36"/>
          </reference>
        </references>
      </pivotArea>
    </format>
    <format dxfId="211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30"/>
          </reference>
        </references>
      </pivotArea>
    </format>
    <format dxfId="211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20"/>
          </reference>
        </references>
      </pivotArea>
    </format>
    <format dxfId="211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37"/>
          </reference>
        </references>
      </pivotArea>
    </format>
    <format dxfId="211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15"/>
          </reference>
        </references>
      </pivotArea>
    </format>
    <format dxfId="210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50"/>
          </reference>
        </references>
      </pivotArea>
    </format>
    <format dxfId="210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42"/>
          </reference>
        </references>
      </pivotArea>
    </format>
    <format dxfId="210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56"/>
          </reference>
        </references>
      </pivotArea>
    </format>
    <format dxfId="210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14"/>
          </reference>
        </references>
      </pivotArea>
    </format>
    <format dxfId="210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11"/>
          </reference>
        </references>
      </pivotArea>
    </format>
    <format dxfId="210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57"/>
          </reference>
        </references>
      </pivotArea>
    </format>
    <format dxfId="210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32"/>
          </reference>
        </references>
      </pivotArea>
    </format>
    <format dxfId="210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18"/>
          </reference>
        </references>
      </pivotArea>
    </format>
    <format dxfId="210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10"/>
          </reference>
        </references>
      </pivotArea>
    </format>
    <format dxfId="210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63"/>
          </reference>
        </references>
      </pivotArea>
    </format>
    <format dxfId="209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8"/>
          </reference>
        </references>
      </pivotArea>
    </format>
    <format dxfId="209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3"/>
          </reference>
        </references>
      </pivotArea>
    </format>
    <format dxfId="209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7"/>
          </reference>
        </references>
      </pivotArea>
    </format>
    <format dxfId="209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12"/>
          </reference>
        </references>
      </pivotArea>
    </format>
    <format dxfId="209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40"/>
          </reference>
        </references>
      </pivotArea>
    </format>
    <format dxfId="209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28"/>
          </reference>
        </references>
      </pivotArea>
    </format>
    <format dxfId="209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71"/>
          </reference>
        </references>
      </pivotArea>
    </format>
    <format dxfId="209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33"/>
          </reference>
        </references>
      </pivotArea>
    </format>
    <format dxfId="209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58"/>
          </reference>
        </references>
      </pivotArea>
    </format>
    <format dxfId="209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5"/>
          </reference>
        </references>
      </pivotArea>
    </format>
    <format dxfId="208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25"/>
          </reference>
        </references>
      </pivotArea>
    </format>
    <format dxfId="208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47"/>
          </reference>
        </references>
      </pivotArea>
    </format>
    <format dxfId="208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49"/>
          </reference>
        </references>
      </pivotArea>
    </format>
    <format dxfId="208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73"/>
          </reference>
        </references>
      </pivotArea>
    </format>
    <format dxfId="208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23"/>
          </reference>
        </references>
      </pivotArea>
    </format>
    <format dxfId="208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64"/>
          </reference>
        </references>
      </pivotArea>
    </format>
    <format dxfId="208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76"/>
          </reference>
        </references>
      </pivotArea>
    </format>
    <format dxfId="208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68"/>
          </reference>
        </references>
      </pivotArea>
    </format>
    <format dxfId="208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72"/>
          </reference>
        </references>
      </pivotArea>
    </format>
    <format dxfId="208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66"/>
          </reference>
        </references>
      </pivotArea>
    </format>
    <format dxfId="207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74"/>
          </reference>
        </references>
      </pivotArea>
    </format>
    <format dxfId="207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75"/>
          </reference>
        </references>
      </pivotArea>
    </format>
    <format dxfId="207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26"/>
          </reference>
        </references>
      </pivotArea>
    </format>
    <format dxfId="207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34"/>
          </reference>
        </references>
      </pivotArea>
    </format>
    <format dxfId="207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54"/>
          </reference>
        </references>
      </pivotArea>
    </format>
    <format dxfId="207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51"/>
          </reference>
        </references>
      </pivotArea>
    </format>
    <format dxfId="207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6"/>
          </reference>
        </references>
      </pivotArea>
    </format>
    <format dxfId="207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69"/>
          </reference>
        </references>
      </pivotArea>
    </format>
    <format dxfId="207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29"/>
          </reference>
        </references>
      </pivotArea>
    </format>
    <format dxfId="207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21"/>
          </reference>
        </references>
      </pivotArea>
    </format>
    <format dxfId="206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59"/>
          </reference>
        </references>
      </pivotArea>
    </format>
    <format dxfId="206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1">
            <x v="44"/>
          </reference>
        </references>
      </pivotArea>
    </format>
    <format dxfId="2067">
      <pivotArea collapsedLevelsAreSubtotals="1" fieldPosition="0">
        <references count="2">
          <reference field="4294967294" count="1" selected="0">
            <x v="1"/>
          </reference>
          <reference field="1" count="1">
            <x v="1"/>
          </reference>
        </references>
      </pivotArea>
    </format>
    <format dxfId="206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4"/>
          </reference>
        </references>
      </pivotArea>
    </format>
    <format dxfId="206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27"/>
          </reference>
        </references>
      </pivotArea>
    </format>
    <format dxfId="206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17"/>
          </reference>
        </references>
      </pivotArea>
    </format>
    <format dxfId="206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6"/>
          </reference>
        </references>
      </pivotArea>
    </format>
    <format dxfId="206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35"/>
          </reference>
        </references>
      </pivotArea>
    </format>
    <format dxfId="206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60"/>
          </reference>
        </references>
      </pivotArea>
    </format>
    <format dxfId="206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21"/>
          </reference>
        </references>
      </pivotArea>
    </format>
    <format dxfId="205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62"/>
          </reference>
        </references>
      </pivotArea>
    </format>
    <format dxfId="205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64"/>
          </reference>
        </references>
      </pivotArea>
    </format>
    <format dxfId="205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52"/>
          </reference>
        </references>
      </pivotArea>
    </format>
    <format dxfId="205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31"/>
          </reference>
        </references>
      </pivotArea>
    </format>
    <format dxfId="205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8"/>
          </reference>
        </references>
      </pivotArea>
    </format>
    <format dxfId="205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38"/>
          </reference>
        </references>
      </pivotArea>
    </format>
    <format dxfId="205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20"/>
          </reference>
        </references>
      </pivotArea>
    </format>
    <format dxfId="205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18"/>
          </reference>
        </references>
      </pivotArea>
    </format>
    <format dxfId="205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46"/>
          </reference>
        </references>
      </pivotArea>
    </format>
    <format dxfId="205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19"/>
          </reference>
        </references>
      </pivotArea>
    </format>
    <format dxfId="204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3"/>
          </reference>
        </references>
      </pivotArea>
    </format>
    <format dxfId="204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55"/>
          </reference>
        </references>
      </pivotArea>
    </format>
    <format dxfId="204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2"/>
          </reference>
        </references>
      </pivotArea>
    </format>
    <format dxfId="204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39"/>
          </reference>
        </references>
      </pivotArea>
    </format>
    <format dxfId="204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13"/>
          </reference>
        </references>
      </pivotArea>
    </format>
    <format dxfId="204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61"/>
          </reference>
        </references>
      </pivotArea>
    </format>
    <format dxfId="204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30"/>
          </reference>
        </references>
      </pivotArea>
    </format>
    <format dxfId="204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70"/>
          </reference>
        </references>
      </pivotArea>
    </format>
    <format dxfId="204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43"/>
          </reference>
        </references>
      </pivotArea>
    </format>
    <format dxfId="204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23"/>
          </reference>
        </references>
      </pivotArea>
    </format>
    <format dxfId="203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63"/>
          </reference>
        </references>
      </pivotArea>
    </format>
    <format dxfId="203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65"/>
          </reference>
        </references>
      </pivotArea>
    </format>
    <format dxfId="203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41"/>
          </reference>
        </references>
      </pivotArea>
    </format>
    <format dxfId="203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48"/>
          </reference>
        </references>
      </pivotArea>
    </format>
    <format dxfId="203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53"/>
          </reference>
        </references>
      </pivotArea>
    </format>
    <format dxfId="203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24"/>
          </reference>
        </references>
      </pivotArea>
    </format>
    <format dxfId="203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49"/>
          </reference>
        </references>
      </pivotArea>
    </format>
    <format dxfId="203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22"/>
          </reference>
        </references>
      </pivotArea>
    </format>
    <format dxfId="203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47"/>
          </reference>
        </references>
      </pivotArea>
    </format>
    <format dxfId="203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67"/>
          </reference>
        </references>
      </pivotArea>
    </format>
    <format dxfId="202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2"/>
          </reference>
        </references>
      </pivotArea>
    </format>
    <format dxfId="202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19"/>
          </reference>
        </references>
      </pivotArea>
    </format>
    <format dxfId="202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35"/>
          </reference>
        </references>
      </pivotArea>
    </format>
    <format dxfId="202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4"/>
          </reference>
        </references>
      </pivotArea>
    </format>
    <format dxfId="202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17"/>
          </reference>
        </references>
      </pivotArea>
    </format>
    <format dxfId="202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9"/>
          </reference>
        </references>
      </pivotArea>
    </format>
    <format dxfId="2023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45"/>
          </reference>
        </references>
      </pivotArea>
    </format>
    <format dxfId="202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22"/>
          </reference>
        </references>
      </pivotArea>
    </format>
    <format dxfId="202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16"/>
          </reference>
        </references>
      </pivotArea>
    </format>
    <format dxfId="2020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36"/>
          </reference>
        </references>
      </pivotArea>
    </format>
    <format dxfId="201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30"/>
          </reference>
        </references>
      </pivotArea>
    </format>
    <format dxfId="201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20"/>
          </reference>
        </references>
      </pivotArea>
    </format>
    <format dxfId="201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37"/>
          </reference>
        </references>
      </pivotArea>
    </format>
    <format dxfId="201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15"/>
          </reference>
        </references>
      </pivotArea>
    </format>
    <format dxfId="201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50"/>
          </reference>
        </references>
      </pivotArea>
    </format>
    <format dxfId="201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42"/>
          </reference>
        </references>
      </pivotArea>
    </format>
    <format dxfId="2013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56"/>
          </reference>
        </references>
      </pivotArea>
    </format>
    <format dxfId="201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14"/>
          </reference>
        </references>
      </pivotArea>
    </format>
    <format dxfId="201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11"/>
          </reference>
        </references>
      </pivotArea>
    </format>
    <format dxfId="2010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57"/>
          </reference>
        </references>
      </pivotArea>
    </format>
    <format dxfId="200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32"/>
          </reference>
        </references>
      </pivotArea>
    </format>
    <format dxfId="200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18"/>
          </reference>
        </references>
      </pivotArea>
    </format>
    <format dxfId="200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10"/>
          </reference>
        </references>
      </pivotArea>
    </format>
    <format dxfId="200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63"/>
          </reference>
        </references>
      </pivotArea>
    </format>
    <format dxfId="200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8"/>
          </reference>
        </references>
      </pivotArea>
    </format>
    <format dxfId="200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3"/>
          </reference>
        </references>
      </pivotArea>
    </format>
    <format dxfId="2003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7"/>
          </reference>
        </references>
      </pivotArea>
    </format>
    <format dxfId="200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12"/>
          </reference>
        </references>
      </pivotArea>
    </format>
    <format dxfId="200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40"/>
          </reference>
        </references>
      </pivotArea>
    </format>
    <format dxfId="2000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28"/>
          </reference>
        </references>
      </pivotArea>
    </format>
    <format dxfId="199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71"/>
          </reference>
        </references>
      </pivotArea>
    </format>
    <format dxfId="199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33"/>
          </reference>
        </references>
      </pivotArea>
    </format>
    <format dxfId="199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58"/>
          </reference>
        </references>
      </pivotArea>
    </format>
    <format dxfId="199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5"/>
          </reference>
        </references>
      </pivotArea>
    </format>
    <format dxfId="199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25"/>
          </reference>
        </references>
      </pivotArea>
    </format>
    <format dxfId="199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47"/>
          </reference>
        </references>
      </pivotArea>
    </format>
    <format dxfId="1993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49"/>
          </reference>
        </references>
      </pivotArea>
    </format>
    <format dxfId="199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73"/>
          </reference>
        </references>
      </pivotArea>
    </format>
    <format dxfId="199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23"/>
          </reference>
        </references>
      </pivotArea>
    </format>
    <format dxfId="1990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64"/>
          </reference>
        </references>
      </pivotArea>
    </format>
    <format dxfId="198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76"/>
          </reference>
        </references>
      </pivotArea>
    </format>
    <format dxfId="198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68"/>
          </reference>
        </references>
      </pivotArea>
    </format>
    <format dxfId="198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72"/>
          </reference>
        </references>
      </pivotArea>
    </format>
    <format dxfId="198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66"/>
          </reference>
        </references>
      </pivotArea>
    </format>
    <format dxfId="198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74"/>
          </reference>
        </references>
      </pivotArea>
    </format>
    <format dxfId="198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75"/>
          </reference>
        </references>
      </pivotArea>
    </format>
    <format dxfId="1983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26"/>
          </reference>
        </references>
      </pivotArea>
    </format>
    <format dxfId="198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34"/>
          </reference>
        </references>
      </pivotArea>
    </format>
    <format dxfId="198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54"/>
          </reference>
        </references>
      </pivotArea>
    </format>
    <format dxfId="1980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51"/>
          </reference>
        </references>
      </pivotArea>
    </format>
    <format dxfId="197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6"/>
          </reference>
        </references>
      </pivotArea>
    </format>
    <format dxfId="197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69"/>
          </reference>
        </references>
      </pivotArea>
    </format>
    <format dxfId="197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29"/>
          </reference>
        </references>
      </pivotArea>
    </format>
    <format dxfId="197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21"/>
          </reference>
        </references>
      </pivotArea>
    </format>
    <format dxfId="197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59"/>
          </reference>
        </references>
      </pivotArea>
    </format>
    <format dxfId="197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1">
            <x v="44"/>
          </reference>
        </references>
      </pivotArea>
    </format>
    <format dxfId="1973">
      <pivotArea collapsedLevelsAreSubtotals="1" fieldPosition="0">
        <references count="2">
          <reference field="4294967294" count="1" selected="0">
            <x v="3"/>
          </reference>
          <reference field="1" count="1">
            <x v="1"/>
          </reference>
        </references>
      </pivotArea>
    </format>
    <format dxfId="197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4"/>
          </reference>
        </references>
      </pivotArea>
    </format>
    <format dxfId="197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27"/>
          </reference>
        </references>
      </pivotArea>
    </format>
    <format dxfId="1970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17"/>
          </reference>
        </references>
      </pivotArea>
    </format>
    <format dxfId="196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6"/>
          </reference>
        </references>
      </pivotArea>
    </format>
    <format dxfId="196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35"/>
          </reference>
        </references>
      </pivotArea>
    </format>
    <format dxfId="196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60"/>
          </reference>
        </references>
      </pivotArea>
    </format>
    <format dxfId="196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21"/>
          </reference>
        </references>
      </pivotArea>
    </format>
    <format dxfId="196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62"/>
          </reference>
        </references>
      </pivotArea>
    </format>
    <format dxfId="196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64"/>
          </reference>
        </references>
      </pivotArea>
    </format>
    <format dxfId="1963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52"/>
          </reference>
        </references>
      </pivotArea>
    </format>
    <format dxfId="196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31"/>
          </reference>
        </references>
      </pivotArea>
    </format>
    <format dxfId="196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8"/>
          </reference>
        </references>
      </pivotArea>
    </format>
    <format dxfId="1960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38"/>
          </reference>
        </references>
      </pivotArea>
    </format>
    <format dxfId="195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20"/>
          </reference>
        </references>
      </pivotArea>
    </format>
    <format dxfId="195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18"/>
          </reference>
        </references>
      </pivotArea>
    </format>
    <format dxfId="195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46"/>
          </reference>
        </references>
      </pivotArea>
    </format>
    <format dxfId="195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19"/>
          </reference>
        </references>
      </pivotArea>
    </format>
    <format dxfId="195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3"/>
          </reference>
        </references>
      </pivotArea>
    </format>
    <format dxfId="195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55"/>
          </reference>
        </references>
      </pivotArea>
    </format>
    <format dxfId="1953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2"/>
          </reference>
        </references>
      </pivotArea>
    </format>
    <format dxfId="195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39"/>
          </reference>
        </references>
      </pivotArea>
    </format>
    <format dxfId="195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13"/>
          </reference>
        </references>
      </pivotArea>
    </format>
    <format dxfId="1950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61"/>
          </reference>
        </references>
      </pivotArea>
    </format>
    <format dxfId="194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30"/>
          </reference>
        </references>
      </pivotArea>
    </format>
    <format dxfId="194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70"/>
          </reference>
        </references>
      </pivotArea>
    </format>
    <format dxfId="194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43"/>
          </reference>
        </references>
      </pivotArea>
    </format>
    <format dxfId="194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23"/>
          </reference>
        </references>
      </pivotArea>
    </format>
    <format dxfId="194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63"/>
          </reference>
        </references>
      </pivotArea>
    </format>
    <format dxfId="194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65"/>
          </reference>
        </references>
      </pivotArea>
    </format>
    <format dxfId="1943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41"/>
          </reference>
        </references>
      </pivotArea>
    </format>
    <format dxfId="194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48"/>
          </reference>
        </references>
      </pivotArea>
    </format>
    <format dxfId="194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53"/>
          </reference>
        </references>
      </pivotArea>
    </format>
    <format dxfId="1940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24"/>
          </reference>
        </references>
      </pivotArea>
    </format>
    <format dxfId="1939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49"/>
          </reference>
        </references>
      </pivotArea>
    </format>
    <format dxfId="1938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22"/>
          </reference>
        </references>
      </pivotArea>
    </format>
    <format dxfId="1937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47"/>
          </reference>
        </references>
      </pivotArea>
    </format>
    <format dxfId="1936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1">
            <x v="67"/>
          </reference>
        </references>
      </pivotArea>
    </format>
    <format dxfId="193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2"/>
          </reference>
        </references>
      </pivotArea>
    </format>
    <format dxfId="193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19"/>
          </reference>
        </references>
      </pivotArea>
    </format>
    <format dxfId="193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35"/>
          </reference>
        </references>
      </pivotArea>
    </format>
    <format dxfId="193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4"/>
          </reference>
        </references>
      </pivotArea>
    </format>
    <format dxfId="1931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17"/>
          </reference>
        </references>
      </pivotArea>
    </format>
    <format dxfId="1930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9"/>
          </reference>
        </references>
      </pivotArea>
    </format>
    <format dxfId="1929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45"/>
          </reference>
        </references>
      </pivotArea>
    </format>
    <format dxfId="1928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22"/>
          </reference>
        </references>
      </pivotArea>
    </format>
    <format dxfId="1927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16"/>
          </reference>
        </references>
      </pivotArea>
    </format>
    <format dxfId="1926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36"/>
          </reference>
        </references>
      </pivotArea>
    </format>
    <format dxfId="192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30"/>
          </reference>
        </references>
      </pivotArea>
    </format>
    <format dxfId="192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20"/>
          </reference>
        </references>
      </pivotArea>
    </format>
    <format dxfId="192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37"/>
          </reference>
        </references>
      </pivotArea>
    </format>
    <format dxfId="192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15"/>
          </reference>
        </references>
      </pivotArea>
    </format>
    <format dxfId="1921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50"/>
          </reference>
        </references>
      </pivotArea>
    </format>
    <format dxfId="1920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42"/>
          </reference>
        </references>
      </pivotArea>
    </format>
    <format dxfId="1919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56"/>
          </reference>
        </references>
      </pivotArea>
    </format>
    <format dxfId="1918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14"/>
          </reference>
        </references>
      </pivotArea>
    </format>
    <format dxfId="1917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11"/>
          </reference>
        </references>
      </pivotArea>
    </format>
    <format dxfId="1916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57"/>
          </reference>
        </references>
      </pivotArea>
    </format>
    <format dxfId="191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32"/>
          </reference>
        </references>
      </pivotArea>
    </format>
    <format dxfId="191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18"/>
          </reference>
        </references>
      </pivotArea>
    </format>
    <format dxfId="191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10"/>
          </reference>
        </references>
      </pivotArea>
    </format>
    <format dxfId="191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63"/>
          </reference>
        </references>
      </pivotArea>
    </format>
    <format dxfId="1911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8"/>
          </reference>
        </references>
      </pivotArea>
    </format>
    <format dxfId="1910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3"/>
          </reference>
        </references>
      </pivotArea>
    </format>
    <format dxfId="1909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7"/>
          </reference>
        </references>
      </pivotArea>
    </format>
    <format dxfId="1908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12"/>
          </reference>
        </references>
      </pivotArea>
    </format>
    <format dxfId="1907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40"/>
          </reference>
        </references>
      </pivotArea>
    </format>
    <format dxfId="1906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28"/>
          </reference>
        </references>
      </pivotArea>
    </format>
    <format dxfId="190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71"/>
          </reference>
        </references>
      </pivotArea>
    </format>
    <format dxfId="190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33"/>
          </reference>
        </references>
      </pivotArea>
    </format>
    <format dxfId="190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58"/>
          </reference>
        </references>
      </pivotArea>
    </format>
    <format dxfId="190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5"/>
          </reference>
        </references>
      </pivotArea>
    </format>
    <format dxfId="1901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25"/>
          </reference>
        </references>
      </pivotArea>
    </format>
    <format dxfId="1900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47"/>
          </reference>
        </references>
      </pivotArea>
    </format>
    <format dxfId="1899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49"/>
          </reference>
        </references>
      </pivotArea>
    </format>
    <format dxfId="1898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73"/>
          </reference>
        </references>
      </pivotArea>
    </format>
    <format dxfId="1897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23"/>
          </reference>
        </references>
      </pivotArea>
    </format>
    <format dxfId="1896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64"/>
          </reference>
        </references>
      </pivotArea>
    </format>
    <format dxfId="189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76"/>
          </reference>
        </references>
      </pivotArea>
    </format>
    <format dxfId="189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68"/>
          </reference>
        </references>
      </pivotArea>
    </format>
    <format dxfId="189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72"/>
          </reference>
        </references>
      </pivotArea>
    </format>
    <format dxfId="189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66"/>
          </reference>
        </references>
      </pivotArea>
    </format>
    <format dxfId="1891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74"/>
          </reference>
        </references>
      </pivotArea>
    </format>
    <format dxfId="1890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75"/>
          </reference>
        </references>
      </pivotArea>
    </format>
    <format dxfId="1889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26"/>
          </reference>
        </references>
      </pivotArea>
    </format>
    <format dxfId="1888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34"/>
          </reference>
        </references>
      </pivotArea>
    </format>
    <format dxfId="1887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54"/>
          </reference>
        </references>
      </pivotArea>
    </format>
    <format dxfId="1886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51"/>
          </reference>
        </references>
      </pivotArea>
    </format>
    <format dxfId="188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6"/>
          </reference>
        </references>
      </pivotArea>
    </format>
    <format dxfId="188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69"/>
          </reference>
        </references>
      </pivotArea>
    </format>
    <format dxfId="188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29"/>
          </reference>
        </references>
      </pivotArea>
    </format>
    <format dxfId="188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21"/>
          </reference>
        </references>
      </pivotArea>
    </format>
    <format dxfId="1881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59"/>
          </reference>
        </references>
      </pivotArea>
    </format>
    <format dxfId="1880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0"/>
          </reference>
          <reference field="4" count="1">
            <x v="44"/>
          </reference>
        </references>
      </pivotArea>
    </format>
    <format dxfId="1879">
      <pivotArea collapsedLevelsAreSubtotals="1" fieldPosition="0">
        <references count="2">
          <reference field="4294967294" count="1" selected="0">
            <x v="5"/>
          </reference>
          <reference field="1" count="1">
            <x v="1"/>
          </reference>
        </references>
      </pivotArea>
    </format>
    <format dxfId="1878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4"/>
          </reference>
        </references>
      </pivotArea>
    </format>
    <format dxfId="1877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27"/>
          </reference>
        </references>
      </pivotArea>
    </format>
    <format dxfId="1876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17"/>
          </reference>
        </references>
      </pivotArea>
    </format>
    <format dxfId="187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6"/>
          </reference>
        </references>
      </pivotArea>
    </format>
    <format dxfId="187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35"/>
          </reference>
        </references>
      </pivotArea>
    </format>
    <format dxfId="187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60"/>
          </reference>
        </references>
      </pivotArea>
    </format>
    <format dxfId="187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21"/>
          </reference>
        </references>
      </pivotArea>
    </format>
    <format dxfId="1871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62"/>
          </reference>
        </references>
      </pivotArea>
    </format>
    <format dxfId="1870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64"/>
          </reference>
        </references>
      </pivotArea>
    </format>
    <format dxfId="1869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52"/>
          </reference>
        </references>
      </pivotArea>
    </format>
    <format dxfId="1868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31"/>
          </reference>
        </references>
      </pivotArea>
    </format>
    <format dxfId="1867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8"/>
          </reference>
        </references>
      </pivotArea>
    </format>
    <format dxfId="1866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38"/>
          </reference>
        </references>
      </pivotArea>
    </format>
    <format dxfId="186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20"/>
          </reference>
        </references>
      </pivotArea>
    </format>
    <format dxfId="186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18"/>
          </reference>
        </references>
      </pivotArea>
    </format>
    <format dxfId="186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46"/>
          </reference>
        </references>
      </pivotArea>
    </format>
    <format dxfId="186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19"/>
          </reference>
        </references>
      </pivotArea>
    </format>
    <format dxfId="1861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3"/>
          </reference>
        </references>
      </pivotArea>
    </format>
    <format dxfId="1860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55"/>
          </reference>
        </references>
      </pivotArea>
    </format>
    <format dxfId="1859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2"/>
          </reference>
        </references>
      </pivotArea>
    </format>
    <format dxfId="1858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39"/>
          </reference>
        </references>
      </pivotArea>
    </format>
    <format dxfId="1857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13"/>
          </reference>
        </references>
      </pivotArea>
    </format>
    <format dxfId="1856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61"/>
          </reference>
        </references>
      </pivotArea>
    </format>
    <format dxfId="185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30"/>
          </reference>
        </references>
      </pivotArea>
    </format>
    <format dxfId="185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70"/>
          </reference>
        </references>
      </pivotArea>
    </format>
    <format dxfId="185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43"/>
          </reference>
        </references>
      </pivotArea>
    </format>
    <format dxfId="185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23"/>
          </reference>
        </references>
      </pivotArea>
    </format>
    <format dxfId="1851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63"/>
          </reference>
        </references>
      </pivotArea>
    </format>
    <format dxfId="1850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65"/>
          </reference>
        </references>
      </pivotArea>
    </format>
    <format dxfId="1849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41"/>
          </reference>
        </references>
      </pivotArea>
    </format>
    <format dxfId="1848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48"/>
          </reference>
        </references>
      </pivotArea>
    </format>
    <format dxfId="1847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53"/>
          </reference>
        </references>
      </pivotArea>
    </format>
    <format dxfId="1846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24"/>
          </reference>
        </references>
      </pivotArea>
    </format>
    <format dxfId="1845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49"/>
          </reference>
        </references>
      </pivotArea>
    </format>
    <format dxfId="1844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22"/>
          </reference>
        </references>
      </pivotArea>
    </format>
    <format dxfId="1843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47"/>
          </reference>
        </references>
      </pivotArea>
    </format>
    <format dxfId="1842">
      <pivotArea collapsedLevelsAreSubtotals="1" fieldPosition="0">
        <references count="3">
          <reference field="4294967294" count="1" selected="0">
            <x v="5"/>
          </reference>
          <reference field="1" count="1" selected="0">
            <x v="1"/>
          </reference>
          <reference field="4" count="1">
            <x v="67"/>
          </reference>
        </references>
      </pivotArea>
    </format>
    <format dxfId="184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2"/>
          </reference>
        </references>
      </pivotArea>
    </format>
    <format dxfId="184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19"/>
          </reference>
        </references>
      </pivotArea>
    </format>
    <format dxfId="183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35"/>
          </reference>
        </references>
      </pivotArea>
    </format>
    <format dxfId="183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4"/>
          </reference>
        </references>
      </pivotArea>
    </format>
    <format dxfId="1837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17"/>
          </reference>
        </references>
      </pivotArea>
    </format>
    <format dxfId="1836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9"/>
          </reference>
        </references>
      </pivotArea>
    </format>
    <format dxfId="1835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45"/>
          </reference>
        </references>
      </pivotArea>
    </format>
    <format dxfId="1834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22"/>
          </reference>
        </references>
      </pivotArea>
    </format>
    <format dxfId="1833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16"/>
          </reference>
        </references>
      </pivotArea>
    </format>
    <format dxfId="1832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36"/>
          </reference>
        </references>
      </pivotArea>
    </format>
    <format dxfId="183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30"/>
          </reference>
        </references>
      </pivotArea>
    </format>
    <format dxfId="183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20"/>
          </reference>
        </references>
      </pivotArea>
    </format>
    <format dxfId="182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37"/>
          </reference>
        </references>
      </pivotArea>
    </format>
    <format dxfId="182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15"/>
          </reference>
        </references>
      </pivotArea>
    </format>
    <format dxfId="1827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50"/>
          </reference>
        </references>
      </pivotArea>
    </format>
    <format dxfId="1826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42"/>
          </reference>
        </references>
      </pivotArea>
    </format>
    <format dxfId="1825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56"/>
          </reference>
        </references>
      </pivotArea>
    </format>
    <format dxfId="1824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14"/>
          </reference>
        </references>
      </pivotArea>
    </format>
    <format dxfId="1823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11"/>
          </reference>
        </references>
      </pivotArea>
    </format>
    <format dxfId="1822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57"/>
          </reference>
        </references>
      </pivotArea>
    </format>
    <format dxfId="182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32"/>
          </reference>
        </references>
      </pivotArea>
    </format>
    <format dxfId="182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18"/>
          </reference>
        </references>
      </pivotArea>
    </format>
    <format dxfId="181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10"/>
          </reference>
        </references>
      </pivotArea>
    </format>
    <format dxfId="181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63"/>
          </reference>
        </references>
      </pivotArea>
    </format>
    <format dxfId="1817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8"/>
          </reference>
        </references>
      </pivotArea>
    </format>
    <format dxfId="1816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3"/>
          </reference>
        </references>
      </pivotArea>
    </format>
    <format dxfId="1815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7"/>
          </reference>
        </references>
      </pivotArea>
    </format>
    <format dxfId="1814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12"/>
          </reference>
        </references>
      </pivotArea>
    </format>
    <format dxfId="1813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40"/>
          </reference>
        </references>
      </pivotArea>
    </format>
    <format dxfId="1812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28"/>
          </reference>
        </references>
      </pivotArea>
    </format>
    <format dxfId="181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71"/>
          </reference>
        </references>
      </pivotArea>
    </format>
    <format dxfId="181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33"/>
          </reference>
        </references>
      </pivotArea>
    </format>
    <format dxfId="180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58"/>
          </reference>
        </references>
      </pivotArea>
    </format>
    <format dxfId="180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5"/>
          </reference>
        </references>
      </pivotArea>
    </format>
    <format dxfId="1807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25"/>
          </reference>
        </references>
      </pivotArea>
    </format>
    <format dxfId="1806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47"/>
          </reference>
        </references>
      </pivotArea>
    </format>
    <format dxfId="1805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49"/>
          </reference>
        </references>
      </pivotArea>
    </format>
    <format dxfId="1804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73"/>
          </reference>
        </references>
      </pivotArea>
    </format>
    <format dxfId="1803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23"/>
          </reference>
        </references>
      </pivotArea>
    </format>
    <format dxfId="1802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64"/>
          </reference>
        </references>
      </pivotArea>
    </format>
    <format dxfId="180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76"/>
          </reference>
        </references>
      </pivotArea>
    </format>
    <format dxfId="180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68"/>
          </reference>
        </references>
      </pivotArea>
    </format>
    <format dxfId="179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72"/>
          </reference>
        </references>
      </pivotArea>
    </format>
    <format dxfId="179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66"/>
          </reference>
        </references>
      </pivotArea>
    </format>
    <format dxfId="1797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74"/>
          </reference>
        </references>
      </pivotArea>
    </format>
    <format dxfId="1796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75"/>
          </reference>
        </references>
      </pivotArea>
    </format>
    <format dxfId="1795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26"/>
          </reference>
        </references>
      </pivotArea>
    </format>
    <format dxfId="1794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34"/>
          </reference>
        </references>
      </pivotArea>
    </format>
    <format dxfId="1793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54"/>
          </reference>
        </references>
      </pivotArea>
    </format>
    <format dxfId="1792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51"/>
          </reference>
        </references>
      </pivotArea>
    </format>
    <format dxfId="179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6"/>
          </reference>
        </references>
      </pivotArea>
    </format>
    <format dxfId="179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69"/>
          </reference>
        </references>
      </pivotArea>
    </format>
    <format dxfId="178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29"/>
          </reference>
        </references>
      </pivotArea>
    </format>
    <format dxfId="178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21"/>
          </reference>
        </references>
      </pivotArea>
    </format>
    <format dxfId="1787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59"/>
          </reference>
        </references>
      </pivotArea>
    </format>
    <format dxfId="1786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0"/>
          </reference>
          <reference field="4" count="1">
            <x v="44"/>
          </reference>
        </references>
      </pivotArea>
    </format>
    <format dxfId="1785">
      <pivotArea collapsedLevelsAreSubtotals="1" fieldPosition="0">
        <references count="2">
          <reference field="4294967294" count="1" selected="0">
            <x v="7"/>
          </reference>
          <reference field="1" count="1">
            <x v="1"/>
          </reference>
        </references>
      </pivotArea>
    </format>
    <format dxfId="1784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4"/>
          </reference>
        </references>
      </pivotArea>
    </format>
    <format dxfId="1783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27"/>
          </reference>
        </references>
      </pivotArea>
    </format>
    <format dxfId="1782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17"/>
          </reference>
        </references>
      </pivotArea>
    </format>
    <format dxfId="178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6"/>
          </reference>
        </references>
      </pivotArea>
    </format>
    <format dxfId="178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35"/>
          </reference>
        </references>
      </pivotArea>
    </format>
    <format dxfId="177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60"/>
          </reference>
        </references>
      </pivotArea>
    </format>
    <format dxfId="177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21"/>
          </reference>
        </references>
      </pivotArea>
    </format>
    <format dxfId="1777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62"/>
          </reference>
        </references>
      </pivotArea>
    </format>
    <format dxfId="1776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64"/>
          </reference>
        </references>
      </pivotArea>
    </format>
    <format dxfId="1775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52"/>
          </reference>
        </references>
      </pivotArea>
    </format>
    <format dxfId="1774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31"/>
          </reference>
        </references>
      </pivotArea>
    </format>
    <format dxfId="1773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8"/>
          </reference>
        </references>
      </pivotArea>
    </format>
    <format dxfId="1772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38"/>
          </reference>
        </references>
      </pivotArea>
    </format>
    <format dxfId="177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20"/>
          </reference>
        </references>
      </pivotArea>
    </format>
    <format dxfId="177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18"/>
          </reference>
        </references>
      </pivotArea>
    </format>
    <format dxfId="176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46"/>
          </reference>
        </references>
      </pivotArea>
    </format>
    <format dxfId="176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19"/>
          </reference>
        </references>
      </pivotArea>
    </format>
    <format dxfId="1767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3"/>
          </reference>
        </references>
      </pivotArea>
    </format>
    <format dxfId="1766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55"/>
          </reference>
        </references>
      </pivotArea>
    </format>
    <format dxfId="1765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2"/>
          </reference>
        </references>
      </pivotArea>
    </format>
    <format dxfId="1764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39"/>
          </reference>
        </references>
      </pivotArea>
    </format>
    <format dxfId="1763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13"/>
          </reference>
        </references>
      </pivotArea>
    </format>
    <format dxfId="1762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61"/>
          </reference>
        </references>
      </pivotArea>
    </format>
    <format dxfId="176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30"/>
          </reference>
        </references>
      </pivotArea>
    </format>
    <format dxfId="176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70"/>
          </reference>
        </references>
      </pivotArea>
    </format>
    <format dxfId="175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43"/>
          </reference>
        </references>
      </pivotArea>
    </format>
    <format dxfId="175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23"/>
          </reference>
        </references>
      </pivotArea>
    </format>
    <format dxfId="1757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63"/>
          </reference>
        </references>
      </pivotArea>
    </format>
    <format dxfId="1756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65"/>
          </reference>
        </references>
      </pivotArea>
    </format>
    <format dxfId="1755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41"/>
          </reference>
        </references>
      </pivotArea>
    </format>
    <format dxfId="1754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48"/>
          </reference>
        </references>
      </pivotArea>
    </format>
    <format dxfId="1753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53"/>
          </reference>
        </references>
      </pivotArea>
    </format>
    <format dxfId="1752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24"/>
          </reference>
        </references>
      </pivotArea>
    </format>
    <format dxfId="1751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49"/>
          </reference>
        </references>
      </pivotArea>
    </format>
    <format dxfId="1750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22"/>
          </reference>
        </references>
      </pivotArea>
    </format>
    <format dxfId="1749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47"/>
          </reference>
        </references>
      </pivotArea>
    </format>
    <format dxfId="1748">
      <pivotArea collapsedLevelsAreSubtotals="1" fieldPosition="0">
        <references count="3">
          <reference field="4294967294" count="1" selected="0">
            <x v="7"/>
          </reference>
          <reference field="1" count="1" selected="0">
            <x v="1"/>
          </reference>
          <reference field="4" count="1">
            <x v="67"/>
          </reference>
        </references>
      </pivotArea>
    </format>
    <format dxfId="174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2"/>
          </reference>
        </references>
      </pivotArea>
    </format>
    <format dxfId="174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19"/>
          </reference>
        </references>
      </pivotArea>
    </format>
    <format dxfId="174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35"/>
          </reference>
        </references>
      </pivotArea>
    </format>
    <format dxfId="174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4"/>
          </reference>
        </references>
      </pivotArea>
    </format>
    <format dxfId="1743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17"/>
          </reference>
        </references>
      </pivotArea>
    </format>
    <format dxfId="1742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9"/>
          </reference>
        </references>
      </pivotArea>
    </format>
    <format dxfId="1741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45"/>
          </reference>
        </references>
      </pivotArea>
    </format>
    <format dxfId="1740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22"/>
          </reference>
        </references>
      </pivotArea>
    </format>
    <format dxfId="1739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16"/>
          </reference>
        </references>
      </pivotArea>
    </format>
    <format dxfId="1738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36"/>
          </reference>
        </references>
      </pivotArea>
    </format>
    <format dxfId="173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30"/>
          </reference>
        </references>
      </pivotArea>
    </format>
    <format dxfId="173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20"/>
          </reference>
        </references>
      </pivotArea>
    </format>
    <format dxfId="173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37"/>
          </reference>
        </references>
      </pivotArea>
    </format>
    <format dxfId="173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15"/>
          </reference>
        </references>
      </pivotArea>
    </format>
    <format dxfId="1733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50"/>
          </reference>
        </references>
      </pivotArea>
    </format>
    <format dxfId="1732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42"/>
          </reference>
        </references>
      </pivotArea>
    </format>
    <format dxfId="1731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56"/>
          </reference>
        </references>
      </pivotArea>
    </format>
    <format dxfId="1730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14"/>
          </reference>
        </references>
      </pivotArea>
    </format>
    <format dxfId="1729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11"/>
          </reference>
        </references>
      </pivotArea>
    </format>
    <format dxfId="1728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57"/>
          </reference>
        </references>
      </pivotArea>
    </format>
    <format dxfId="172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32"/>
          </reference>
        </references>
      </pivotArea>
    </format>
    <format dxfId="172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18"/>
          </reference>
        </references>
      </pivotArea>
    </format>
    <format dxfId="172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10"/>
          </reference>
        </references>
      </pivotArea>
    </format>
    <format dxfId="172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63"/>
          </reference>
        </references>
      </pivotArea>
    </format>
    <format dxfId="1723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8"/>
          </reference>
        </references>
      </pivotArea>
    </format>
    <format dxfId="1722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3"/>
          </reference>
        </references>
      </pivotArea>
    </format>
    <format dxfId="1721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7"/>
          </reference>
        </references>
      </pivotArea>
    </format>
    <format dxfId="1720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12"/>
          </reference>
        </references>
      </pivotArea>
    </format>
    <format dxfId="1719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40"/>
          </reference>
        </references>
      </pivotArea>
    </format>
    <format dxfId="1718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28"/>
          </reference>
        </references>
      </pivotArea>
    </format>
    <format dxfId="171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71"/>
          </reference>
        </references>
      </pivotArea>
    </format>
    <format dxfId="171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33"/>
          </reference>
        </references>
      </pivotArea>
    </format>
    <format dxfId="171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58"/>
          </reference>
        </references>
      </pivotArea>
    </format>
    <format dxfId="171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5"/>
          </reference>
        </references>
      </pivotArea>
    </format>
    <format dxfId="1713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25"/>
          </reference>
        </references>
      </pivotArea>
    </format>
    <format dxfId="1712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47"/>
          </reference>
        </references>
      </pivotArea>
    </format>
    <format dxfId="1711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49"/>
          </reference>
        </references>
      </pivotArea>
    </format>
    <format dxfId="1710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73"/>
          </reference>
        </references>
      </pivotArea>
    </format>
    <format dxfId="1709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23"/>
          </reference>
        </references>
      </pivotArea>
    </format>
    <format dxfId="1708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64"/>
          </reference>
        </references>
      </pivotArea>
    </format>
    <format dxfId="170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76"/>
          </reference>
        </references>
      </pivotArea>
    </format>
    <format dxfId="170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68"/>
          </reference>
        </references>
      </pivotArea>
    </format>
    <format dxfId="170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72"/>
          </reference>
        </references>
      </pivotArea>
    </format>
    <format dxfId="170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66"/>
          </reference>
        </references>
      </pivotArea>
    </format>
    <format dxfId="1703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74"/>
          </reference>
        </references>
      </pivotArea>
    </format>
    <format dxfId="1702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75"/>
          </reference>
        </references>
      </pivotArea>
    </format>
    <format dxfId="1701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26"/>
          </reference>
        </references>
      </pivotArea>
    </format>
    <format dxfId="1700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34"/>
          </reference>
        </references>
      </pivotArea>
    </format>
    <format dxfId="1699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54"/>
          </reference>
        </references>
      </pivotArea>
    </format>
    <format dxfId="1698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51"/>
          </reference>
        </references>
      </pivotArea>
    </format>
    <format dxfId="169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6"/>
          </reference>
        </references>
      </pivotArea>
    </format>
    <format dxfId="169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69"/>
          </reference>
        </references>
      </pivotArea>
    </format>
    <format dxfId="169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29"/>
          </reference>
        </references>
      </pivotArea>
    </format>
    <format dxfId="169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21"/>
          </reference>
        </references>
      </pivotArea>
    </format>
    <format dxfId="1693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59"/>
          </reference>
        </references>
      </pivotArea>
    </format>
    <format dxfId="1692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0"/>
          </reference>
          <reference field="4" count="1">
            <x v="44"/>
          </reference>
        </references>
      </pivotArea>
    </format>
    <format dxfId="1691">
      <pivotArea collapsedLevelsAreSubtotals="1" fieldPosition="0">
        <references count="2">
          <reference field="4294967294" count="1" selected="0">
            <x v="9"/>
          </reference>
          <reference field="1" count="1">
            <x v="1"/>
          </reference>
        </references>
      </pivotArea>
    </format>
    <format dxfId="1690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4"/>
          </reference>
        </references>
      </pivotArea>
    </format>
    <format dxfId="1689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27"/>
          </reference>
        </references>
      </pivotArea>
    </format>
    <format dxfId="1688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17"/>
          </reference>
        </references>
      </pivotArea>
    </format>
    <format dxfId="168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6"/>
          </reference>
        </references>
      </pivotArea>
    </format>
    <format dxfId="168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35"/>
          </reference>
        </references>
      </pivotArea>
    </format>
    <format dxfId="168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60"/>
          </reference>
        </references>
      </pivotArea>
    </format>
    <format dxfId="168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21"/>
          </reference>
        </references>
      </pivotArea>
    </format>
    <format dxfId="1683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62"/>
          </reference>
        </references>
      </pivotArea>
    </format>
    <format dxfId="1682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64"/>
          </reference>
        </references>
      </pivotArea>
    </format>
    <format dxfId="1681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52"/>
          </reference>
        </references>
      </pivotArea>
    </format>
    <format dxfId="1680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31"/>
          </reference>
        </references>
      </pivotArea>
    </format>
    <format dxfId="1679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8"/>
          </reference>
        </references>
      </pivotArea>
    </format>
    <format dxfId="1678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38"/>
          </reference>
        </references>
      </pivotArea>
    </format>
    <format dxfId="167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20"/>
          </reference>
        </references>
      </pivotArea>
    </format>
    <format dxfId="167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18"/>
          </reference>
        </references>
      </pivotArea>
    </format>
    <format dxfId="167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46"/>
          </reference>
        </references>
      </pivotArea>
    </format>
    <format dxfId="167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19"/>
          </reference>
        </references>
      </pivotArea>
    </format>
    <format dxfId="1673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3"/>
          </reference>
        </references>
      </pivotArea>
    </format>
    <format dxfId="1672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55"/>
          </reference>
        </references>
      </pivotArea>
    </format>
    <format dxfId="1671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2"/>
          </reference>
        </references>
      </pivotArea>
    </format>
    <format dxfId="1670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39"/>
          </reference>
        </references>
      </pivotArea>
    </format>
    <format dxfId="1669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13"/>
          </reference>
        </references>
      </pivotArea>
    </format>
    <format dxfId="1668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61"/>
          </reference>
        </references>
      </pivotArea>
    </format>
    <format dxfId="166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30"/>
          </reference>
        </references>
      </pivotArea>
    </format>
    <format dxfId="166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70"/>
          </reference>
        </references>
      </pivotArea>
    </format>
    <format dxfId="166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43"/>
          </reference>
        </references>
      </pivotArea>
    </format>
    <format dxfId="166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23"/>
          </reference>
        </references>
      </pivotArea>
    </format>
    <format dxfId="1663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63"/>
          </reference>
        </references>
      </pivotArea>
    </format>
    <format dxfId="1662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65"/>
          </reference>
        </references>
      </pivotArea>
    </format>
    <format dxfId="1661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41"/>
          </reference>
        </references>
      </pivotArea>
    </format>
    <format dxfId="1660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48"/>
          </reference>
        </references>
      </pivotArea>
    </format>
    <format dxfId="1659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53"/>
          </reference>
        </references>
      </pivotArea>
    </format>
    <format dxfId="1658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24"/>
          </reference>
        </references>
      </pivotArea>
    </format>
    <format dxfId="1657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49"/>
          </reference>
        </references>
      </pivotArea>
    </format>
    <format dxfId="1656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22"/>
          </reference>
        </references>
      </pivotArea>
    </format>
    <format dxfId="1655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47"/>
          </reference>
        </references>
      </pivotArea>
    </format>
    <format dxfId="1654">
      <pivotArea collapsedLevelsAreSubtotals="1" fieldPosition="0">
        <references count="3">
          <reference field="4294967294" count="1" selected="0">
            <x v="9"/>
          </reference>
          <reference field="1" count="1" selected="0">
            <x v="1"/>
          </reference>
          <reference field="4" count="1">
            <x v="67"/>
          </reference>
        </references>
      </pivotArea>
    </format>
    <format dxfId="165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2"/>
          </reference>
        </references>
      </pivotArea>
    </format>
    <format dxfId="165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19"/>
          </reference>
        </references>
      </pivotArea>
    </format>
    <format dxfId="165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35"/>
          </reference>
        </references>
      </pivotArea>
    </format>
    <format dxfId="165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4"/>
          </reference>
        </references>
      </pivotArea>
    </format>
    <format dxfId="1649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17"/>
          </reference>
        </references>
      </pivotArea>
    </format>
    <format dxfId="1648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9"/>
          </reference>
        </references>
      </pivotArea>
    </format>
    <format dxfId="1647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45"/>
          </reference>
        </references>
      </pivotArea>
    </format>
    <format dxfId="1646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22"/>
          </reference>
        </references>
      </pivotArea>
    </format>
    <format dxfId="1645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16"/>
          </reference>
        </references>
      </pivotArea>
    </format>
    <format dxfId="1644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36"/>
          </reference>
        </references>
      </pivotArea>
    </format>
    <format dxfId="164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30"/>
          </reference>
        </references>
      </pivotArea>
    </format>
    <format dxfId="164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20"/>
          </reference>
        </references>
      </pivotArea>
    </format>
    <format dxfId="164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37"/>
          </reference>
        </references>
      </pivotArea>
    </format>
    <format dxfId="164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15"/>
          </reference>
        </references>
      </pivotArea>
    </format>
    <format dxfId="1639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50"/>
          </reference>
        </references>
      </pivotArea>
    </format>
    <format dxfId="1638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42"/>
          </reference>
        </references>
      </pivotArea>
    </format>
    <format dxfId="1637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56"/>
          </reference>
        </references>
      </pivotArea>
    </format>
    <format dxfId="1636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14"/>
          </reference>
        </references>
      </pivotArea>
    </format>
    <format dxfId="1635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11"/>
          </reference>
        </references>
      </pivotArea>
    </format>
    <format dxfId="1634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57"/>
          </reference>
        </references>
      </pivotArea>
    </format>
    <format dxfId="163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32"/>
          </reference>
        </references>
      </pivotArea>
    </format>
    <format dxfId="163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18"/>
          </reference>
        </references>
      </pivotArea>
    </format>
    <format dxfId="163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10"/>
          </reference>
        </references>
      </pivotArea>
    </format>
    <format dxfId="163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63"/>
          </reference>
        </references>
      </pivotArea>
    </format>
    <format dxfId="1629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8"/>
          </reference>
        </references>
      </pivotArea>
    </format>
    <format dxfId="1628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3"/>
          </reference>
        </references>
      </pivotArea>
    </format>
    <format dxfId="1627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7"/>
          </reference>
        </references>
      </pivotArea>
    </format>
    <format dxfId="1626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12"/>
          </reference>
        </references>
      </pivotArea>
    </format>
    <format dxfId="1625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40"/>
          </reference>
        </references>
      </pivotArea>
    </format>
    <format dxfId="1624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28"/>
          </reference>
        </references>
      </pivotArea>
    </format>
    <format dxfId="162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71"/>
          </reference>
        </references>
      </pivotArea>
    </format>
    <format dxfId="162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33"/>
          </reference>
        </references>
      </pivotArea>
    </format>
    <format dxfId="162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58"/>
          </reference>
        </references>
      </pivotArea>
    </format>
    <format dxfId="162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5"/>
          </reference>
        </references>
      </pivotArea>
    </format>
    <format dxfId="1619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25"/>
          </reference>
        </references>
      </pivotArea>
    </format>
    <format dxfId="1618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47"/>
          </reference>
        </references>
      </pivotArea>
    </format>
    <format dxfId="1617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49"/>
          </reference>
        </references>
      </pivotArea>
    </format>
    <format dxfId="1616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73"/>
          </reference>
        </references>
      </pivotArea>
    </format>
    <format dxfId="1615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23"/>
          </reference>
        </references>
      </pivotArea>
    </format>
    <format dxfId="1614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64"/>
          </reference>
        </references>
      </pivotArea>
    </format>
    <format dxfId="161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76"/>
          </reference>
        </references>
      </pivotArea>
    </format>
    <format dxfId="161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68"/>
          </reference>
        </references>
      </pivotArea>
    </format>
    <format dxfId="161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72"/>
          </reference>
        </references>
      </pivotArea>
    </format>
    <format dxfId="161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66"/>
          </reference>
        </references>
      </pivotArea>
    </format>
    <format dxfId="1609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74"/>
          </reference>
        </references>
      </pivotArea>
    </format>
    <format dxfId="1608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75"/>
          </reference>
        </references>
      </pivotArea>
    </format>
    <format dxfId="1607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26"/>
          </reference>
        </references>
      </pivotArea>
    </format>
    <format dxfId="1606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34"/>
          </reference>
        </references>
      </pivotArea>
    </format>
    <format dxfId="1605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54"/>
          </reference>
        </references>
      </pivotArea>
    </format>
    <format dxfId="1604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51"/>
          </reference>
        </references>
      </pivotArea>
    </format>
    <format dxfId="160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6"/>
          </reference>
        </references>
      </pivotArea>
    </format>
    <format dxfId="160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69"/>
          </reference>
        </references>
      </pivotArea>
    </format>
    <format dxfId="160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29"/>
          </reference>
        </references>
      </pivotArea>
    </format>
    <format dxfId="160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21"/>
          </reference>
        </references>
      </pivotArea>
    </format>
    <format dxfId="1599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59"/>
          </reference>
        </references>
      </pivotArea>
    </format>
    <format dxfId="1598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0"/>
          </reference>
          <reference field="4" count="1">
            <x v="44"/>
          </reference>
        </references>
      </pivotArea>
    </format>
    <format dxfId="1597">
      <pivotArea collapsedLevelsAreSubtotals="1" fieldPosition="0">
        <references count="2">
          <reference field="4294967294" count="1" selected="0">
            <x v="11"/>
          </reference>
          <reference field="1" count="1">
            <x v="1"/>
          </reference>
        </references>
      </pivotArea>
    </format>
    <format dxfId="1596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4"/>
          </reference>
        </references>
      </pivotArea>
    </format>
    <format dxfId="1595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27"/>
          </reference>
        </references>
      </pivotArea>
    </format>
    <format dxfId="1594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17"/>
          </reference>
        </references>
      </pivotArea>
    </format>
    <format dxfId="159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6"/>
          </reference>
        </references>
      </pivotArea>
    </format>
    <format dxfId="159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35"/>
          </reference>
        </references>
      </pivotArea>
    </format>
    <format dxfId="159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60"/>
          </reference>
        </references>
      </pivotArea>
    </format>
    <format dxfId="159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21"/>
          </reference>
        </references>
      </pivotArea>
    </format>
    <format dxfId="1589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62"/>
          </reference>
        </references>
      </pivotArea>
    </format>
    <format dxfId="1588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64"/>
          </reference>
        </references>
      </pivotArea>
    </format>
    <format dxfId="1587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52"/>
          </reference>
        </references>
      </pivotArea>
    </format>
    <format dxfId="1586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31"/>
          </reference>
        </references>
      </pivotArea>
    </format>
    <format dxfId="1585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8"/>
          </reference>
        </references>
      </pivotArea>
    </format>
    <format dxfId="1584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38"/>
          </reference>
        </references>
      </pivotArea>
    </format>
    <format dxfId="158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20"/>
          </reference>
        </references>
      </pivotArea>
    </format>
    <format dxfId="158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18"/>
          </reference>
        </references>
      </pivotArea>
    </format>
    <format dxfId="158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46"/>
          </reference>
        </references>
      </pivotArea>
    </format>
    <format dxfId="158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19"/>
          </reference>
        </references>
      </pivotArea>
    </format>
    <format dxfId="1579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3"/>
          </reference>
        </references>
      </pivotArea>
    </format>
    <format dxfId="1578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55"/>
          </reference>
        </references>
      </pivotArea>
    </format>
    <format dxfId="1577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2"/>
          </reference>
        </references>
      </pivotArea>
    </format>
    <format dxfId="1576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39"/>
          </reference>
        </references>
      </pivotArea>
    </format>
    <format dxfId="1575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13"/>
          </reference>
        </references>
      </pivotArea>
    </format>
    <format dxfId="1574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61"/>
          </reference>
        </references>
      </pivotArea>
    </format>
    <format dxfId="157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30"/>
          </reference>
        </references>
      </pivotArea>
    </format>
    <format dxfId="157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70"/>
          </reference>
        </references>
      </pivotArea>
    </format>
    <format dxfId="157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43"/>
          </reference>
        </references>
      </pivotArea>
    </format>
    <format dxfId="157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23"/>
          </reference>
        </references>
      </pivotArea>
    </format>
    <format dxfId="1569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63"/>
          </reference>
        </references>
      </pivotArea>
    </format>
    <format dxfId="1568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65"/>
          </reference>
        </references>
      </pivotArea>
    </format>
    <format dxfId="1567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41"/>
          </reference>
        </references>
      </pivotArea>
    </format>
    <format dxfId="1566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48"/>
          </reference>
        </references>
      </pivotArea>
    </format>
    <format dxfId="1565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53"/>
          </reference>
        </references>
      </pivotArea>
    </format>
    <format dxfId="1564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24"/>
          </reference>
        </references>
      </pivotArea>
    </format>
    <format dxfId="1563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49"/>
          </reference>
        </references>
      </pivotArea>
    </format>
    <format dxfId="1562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22"/>
          </reference>
        </references>
      </pivotArea>
    </format>
    <format dxfId="1561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47"/>
          </reference>
        </references>
      </pivotArea>
    </format>
    <format dxfId="1560">
      <pivotArea collapsedLevelsAreSubtotals="1" fieldPosition="0">
        <references count="3">
          <reference field="4294967294" count="1" selected="0">
            <x v="11"/>
          </reference>
          <reference field="1" count="1" selected="0">
            <x v="1"/>
          </reference>
          <reference field="4" count="1">
            <x v="67"/>
          </reference>
        </references>
      </pivotArea>
    </format>
  </formats>
  <pivotTableStyleInfo name="Styl tabeli przestawnej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przestawna1" cacheId="18" applyNumberFormats="0" applyBorderFormats="0" applyFontFormats="0" applyPatternFormats="0" applyAlignmentFormats="0" applyWidthHeightFormats="1" dataCaption="Wartości" updatedVersion="8" minRefreshableVersion="3" rowGrandTotals="0" itemPrintTitles="1" createdVersion="4" indent="0" outline="1" outlineData="1" multipleFieldFilters="0">
  <location ref="A3:N43" firstHeaderRow="0" firstDataRow="1" firstDataCol="1"/>
  <pivotFields count="33">
    <pivotField axis="axisRow" showAll="0">
      <items count="686">
        <item m="1" x="602"/>
        <item m="1" x="571"/>
        <item m="1" x="527"/>
        <item m="1" x="546"/>
        <item m="1" x="615"/>
        <item m="1" x="366"/>
        <item m="1" x="479"/>
        <item m="1" x="632"/>
        <item m="1" x="673"/>
        <item m="1" x="369"/>
        <item m="1" x="619"/>
        <item m="1" x="639"/>
        <item m="1" x="625"/>
        <item m="1" x="510"/>
        <item m="1" x="481"/>
        <item m="1" x="636"/>
        <item m="1" x="601"/>
        <item m="1" x="378"/>
        <item m="1" x="614"/>
        <item m="1" x="498"/>
        <item m="1" x="582"/>
        <item m="1" x="552"/>
        <item m="1" x="549"/>
        <item m="1" x="457"/>
        <item m="1" x="599"/>
        <item m="1" x="657"/>
        <item m="1" x="660"/>
        <item m="1" x="539"/>
        <item m="1" x="629"/>
        <item m="1" x="681"/>
        <item m="1" x="650"/>
        <item m="1" x="597"/>
        <item m="1" x="493"/>
        <item m="1" x="392"/>
        <item m="1" x="648"/>
        <item m="1" x="593"/>
        <item m="1" x="649"/>
        <item m="1" x="454"/>
        <item m="1" x="517"/>
        <item m="1" x="307"/>
        <item m="1" x="400"/>
        <item m="1" x="607"/>
        <item m="1" x="656"/>
        <item m="1" x="507"/>
        <item m="1" x="682"/>
        <item m="1" x="655"/>
        <item m="1" x="230"/>
        <item m="1" x="514"/>
        <item m="1" x="566"/>
        <item m="1" x="561"/>
        <item m="1" x="316"/>
        <item m="1" x="679"/>
        <item m="1" x="409"/>
        <item m="1" x="411"/>
        <item m="1" x="320"/>
        <item m="1" x="545"/>
        <item m="1" x="412"/>
        <item m="1" x="562"/>
        <item m="1" x="530"/>
        <item m="1" x="413"/>
        <item m="1" x="529"/>
        <item m="1" x="605"/>
        <item m="1" x="421"/>
        <item m="1" x="458"/>
        <item m="1" x="641"/>
        <item m="1" x="423"/>
        <item m="1" x="579"/>
        <item m="1" x="495"/>
        <item m="1" x="668"/>
        <item m="1" x="588"/>
        <item m="1" x="515"/>
        <item m="1" x="567"/>
        <item m="1" x="569"/>
        <item m="1" x="433"/>
        <item m="1" x="672"/>
        <item x="145"/>
        <item m="1" x="496"/>
        <item m="1" x="544"/>
        <item m="1" x="478"/>
        <item m="1" x="439"/>
        <item m="1" x="518"/>
        <item m="1" x="624"/>
        <item m="1" x="586"/>
        <item m="1" x="524"/>
        <item m="1" x="535"/>
        <item m="1" x="577"/>
        <item m="1" x="455"/>
        <item m="1" x="664"/>
        <item m="1" x="445"/>
        <item m="1" x="449"/>
        <item m="1" x="675"/>
        <item m="1" x="482"/>
        <item m="1" x="630"/>
        <item m="1" x="628"/>
        <item m="1" x="452"/>
        <item m="1" x="626"/>
        <item m="1" x="467"/>
        <item m="1" x="564"/>
        <item m="1" x="298"/>
        <item m="1" x="520"/>
        <item m="1" x="609"/>
        <item m="1" x="603"/>
        <item m="1" x="591"/>
        <item m="1" x="391"/>
        <item m="1" x="572"/>
        <item m="1" x="395"/>
        <item m="1" x="396"/>
        <item m="1" x="464"/>
        <item m="1" x="541"/>
        <item m="1" x="671"/>
        <item m="1" x="466"/>
        <item m="1" x="521"/>
        <item m="1" x="462"/>
        <item m="1" x="594"/>
        <item m="1" x="596"/>
        <item m="1" x="315"/>
        <item m="1" x="408"/>
        <item m="1" x="484"/>
        <item m="1" x="414"/>
        <item m="1" x="502"/>
        <item m="1" x="500"/>
        <item m="1" x="642"/>
        <item m="1" x="542"/>
        <item m="1" x="613"/>
        <item m="1" x="340"/>
        <item m="1" x="432"/>
        <item m="1" x="640"/>
        <item m="1" x="476"/>
        <item m="1" x="598"/>
        <item m="1" x="683"/>
        <item m="1" x="583"/>
        <item m="1" x="553"/>
        <item m="1" x="505"/>
        <item m="1" x="519"/>
        <item m="1" x="595"/>
        <item m="1" x="506"/>
        <item m="1" x="471"/>
        <item m="1" x="651"/>
        <item m="1" x="662"/>
        <item m="1" x="555"/>
        <item m="1" x="475"/>
        <item m="1" x="220"/>
        <item m="1" x="676"/>
        <item m="1" x="637"/>
        <item m="1" x="485"/>
        <item m="1" x="565"/>
        <item m="1" x="499"/>
        <item m="1" x="487"/>
        <item m="1" x="540"/>
        <item m="1" x="429"/>
        <item m="1" x="444"/>
        <item m="1" x="547"/>
        <item m="1" x="370"/>
        <item x="159"/>
        <item m="1" x="440"/>
        <item m="1" x="608"/>
        <item m="1" x="622"/>
        <item m="1" x="537"/>
        <item m="1" x="667"/>
        <item m="1" x="337"/>
        <item m="1" x="645"/>
        <item m="1" x="472"/>
        <item m="1" x="268"/>
        <item m="1" x="528"/>
        <item m="1" x="246"/>
        <item m="1" x="589"/>
        <item m="1" x="491"/>
        <item m="1" x="238"/>
        <item m="1" x="513"/>
        <item m="1" x="573"/>
        <item m="1" x="557"/>
        <item m="1" x="644"/>
        <item m="1" x="611"/>
        <item m="1" x="663"/>
        <item m="1" x="592"/>
        <item m="1" x="376"/>
        <item m="1" x="665"/>
        <item m="1" x="610"/>
        <item m="1" x="422"/>
        <item m="1" x="590"/>
        <item m="1" x="620"/>
        <item m="1" x="338"/>
        <item m="1" x="525"/>
        <item m="1" x="580"/>
        <item m="1" x="659"/>
        <item m="1" x="543"/>
        <item m="1" x="374"/>
        <item m="1" x="386"/>
        <item m="1" x="215"/>
        <item m="1" x="646"/>
        <item m="1" x="221"/>
        <item m="1" x="224"/>
        <item m="1" x="468"/>
        <item m="1" x="581"/>
        <item m="1" x="404"/>
        <item m="1" x="323"/>
        <item m="1" x="417"/>
        <item m="1" x="424"/>
        <item m="1" x="436"/>
        <item m="1" x="473"/>
        <item m="1" x="616"/>
        <item m="1" x="523"/>
        <item m="1" x="275"/>
        <item m="1" x="461"/>
        <item m="1" x="357"/>
        <item m="1" x="512"/>
        <item m="1" x="559"/>
        <item m="1" x="674"/>
        <item m="1" x="533"/>
        <item m="1" x="492"/>
        <item m="1" x="532"/>
        <item m="1" x="361"/>
        <item m="1" x="508"/>
        <item m="1" x="371"/>
        <item m="1" x="600"/>
        <item m="1" x="313"/>
        <item m="1" x="235"/>
        <item m="1" x="341"/>
        <item m="1" x="526"/>
        <item m="1" x="480"/>
        <item m="1" x="658"/>
        <item m="1" x="390"/>
        <item m="1" x="654"/>
        <item m="1" x="197"/>
        <item m="1" x="574"/>
        <item m="1" x="426"/>
        <item m="1" x="551"/>
        <item m="1" x="638"/>
        <item m="1" x="635"/>
        <item m="1" x="647"/>
        <item m="1" x="501"/>
        <item m="1" x="563"/>
        <item m="1" x="522"/>
        <item m="1" x="568"/>
        <item m="1" x="578"/>
        <item m="1" x="670"/>
        <item m="1" x="285"/>
        <item m="1" x="288"/>
        <item x="18"/>
        <item m="1" x="558"/>
        <item m="1" x="621"/>
        <item m="1" x="465"/>
        <item m="1" x="379"/>
        <item m="1" x="381"/>
        <item m="1" x="383"/>
        <item x="35"/>
        <item m="1" x="560"/>
        <item m="1" x="511"/>
        <item m="1" x="216"/>
        <item m="1" x="534"/>
        <item m="1" x="304"/>
        <item x="58"/>
        <item m="1" x="393"/>
        <item m="1" x="494"/>
        <item m="1" x="394"/>
        <item m="1" x="661"/>
        <item m="1" x="397"/>
        <item m="1" x="469"/>
        <item m="1" x="538"/>
        <item m="1" x="470"/>
        <item m="1" x="231"/>
        <item m="1" x="643"/>
        <item m="1" x="550"/>
        <item x="97"/>
        <item m="1" x="322"/>
        <item m="1" x="490"/>
        <item m="1" x="420"/>
        <item x="113"/>
        <item m="1" x="477"/>
        <item m="1" x="248"/>
        <item m="1" x="332"/>
        <item m="1" x="463"/>
        <item m="1" x="339"/>
        <item m="1" x="434"/>
        <item m="1" x="345"/>
        <item m="1" x="262"/>
        <item m="1" x="435"/>
        <item m="1" x="347"/>
        <item m="1" x="438"/>
        <item m="1" x="271"/>
        <item m="1" x="623"/>
        <item m="1" x="443"/>
        <item m="1" x="585"/>
        <item m="1" x="489"/>
        <item m="1" x="652"/>
        <item x="187"/>
        <item m="1" x="548"/>
        <item m="1" x="531"/>
        <item m="1" x="606"/>
        <item m="1" x="631"/>
        <item m="1" x="666"/>
        <item m="1" x="387"/>
        <item m="1" x="497"/>
        <item m="1" x="459"/>
        <item m="1" x="306"/>
        <item m="1" x="398"/>
        <item m="1" x="504"/>
        <item m="1" x="554"/>
        <item m="1" x="684"/>
        <item m="1" x="488"/>
        <item m="1" x="587"/>
        <item m="1" x="556"/>
        <item m="1" x="536"/>
        <item m="1" x="354"/>
        <item m="1" x="274"/>
        <item m="1" x="680"/>
        <item m="1" x="627"/>
        <item m="1" x="210"/>
        <item m="1" x="222"/>
        <item m="1" x="669"/>
        <item x="181"/>
        <item m="1" x="483"/>
        <item m="1" x="189"/>
        <item m="1" x="453"/>
        <item m="1" x="196"/>
        <item m="1" x="292"/>
        <item m="1" x="375"/>
        <item m="1" x="296"/>
        <item m="1" x="377"/>
        <item m="1" x="570"/>
        <item m="1" x="382"/>
        <item m="1" x="634"/>
        <item m="1" x="209"/>
        <item m="1" x="213"/>
        <item m="1" x="303"/>
        <item m="1" x="305"/>
        <item m="1" x="219"/>
        <item m="1" x="633"/>
        <item m="1" x="401"/>
        <item m="1" x="618"/>
        <item m="1" x="318"/>
        <item m="1" x="410"/>
        <item m="1" x="678"/>
        <item m="1" x="321"/>
        <item m="1" x="324"/>
        <item m="1" x="325"/>
        <item m="1" x="516"/>
        <item m="1" x="336"/>
        <item m="1" x="251"/>
        <item x="127"/>
        <item m="1" x="255"/>
        <item m="1" x="269"/>
        <item m="1" x="441"/>
        <item m="1" x="442"/>
        <item m="1" x="617"/>
        <item m="1" x="273"/>
        <item m="1" x="353"/>
        <item m="1" x="604"/>
        <item m="1" x="575"/>
        <item m="1" x="584"/>
        <item m="1" x="460"/>
        <item m="1" x="205"/>
        <item m="1" x="474"/>
        <item x="89"/>
        <item m="1" x="242"/>
        <item m="1" x="653"/>
        <item m="1" x="576"/>
        <item m="1" x="425"/>
        <item m="1" x="427"/>
        <item m="1" x="486"/>
        <item m="1" x="509"/>
        <item x="7"/>
        <item m="1" x="388"/>
        <item x="75"/>
        <item m="1" x="232"/>
        <item m="1" x="677"/>
        <item m="1" x="329"/>
        <item m="1" x="503"/>
        <item m="1" x="447"/>
        <item m="1" x="286"/>
        <item m="1" x="407"/>
        <item m="1" x="348"/>
        <item x="0"/>
        <item m="1" x="190"/>
        <item m="1" x="362"/>
        <item m="1" x="363"/>
        <item x="11"/>
        <item m="1" x="364"/>
        <item m="1" x="365"/>
        <item m="1" x="367"/>
        <item m="1" x="368"/>
        <item m="1" x="290"/>
        <item m="1" x="201"/>
        <item m="1" x="294"/>
        <item m="1" x="295"/>
        <item x="20"/>
        <item x="27"/>
        <item x="28"/>
        <item m="1" x="380"/>
        <item m="1" x="384"/>
        <item m="1" x="385"/>
        <item x="52"/>
        <item m="1" x="302"/>
        <item m="1" x="389"/>
        <item m="1" x="218"/>
        <item x="61"/>
        <item x="69"/>
        <item m="1" x="310"/>
        <item m="1" x="402"/>
        <item m="1" x="229"/>
        <item m="1" x="403"/>
        <item x="82"/>
        <item m="1" x="405"/>
        <item m="1" x="406"/>
        <item m="1" x="240"/>
        <item m="1" x="319"/>
        <item m="1" x="243"/>
        <item m="1" x="245"/>
        <item m="1" x="416"/>
        <item m="1" x="326"/>
        <item m="1" x="418"/>
        <item m="1" x="328"/>
        <item m="1" x="419"/>
        <item m="1" x="330"/>
        <item m="1" x="334"/>
        <item m="1" x="249"/>
        <item x="123"/>
        <item m="1" x="612"/>
        <item m="1" x="430"/>
        <item m="1" x="431"/>
        <item x="135"/>
        <item m="1" x="260"/>
        <item m="1" x="346"/>
        <item m="1" x="265"/>
        <item m="1" x="437"/>
        <item m="1" x="350"/>
        <item m="1" x="270"/>
        <item x="158"/>
        <item m="1" x="456"/>
        <item m="1" x="272"/>
        <item x="170"/>
        <item m="1" x="356"/>
        <item m="1" x="278"/>
        <item m="1" x="450"/>
        <item m="1" x="451"/>
        <item x="184"/>
        <item x="17"/>
        <item m="1" x="372"/>
        <item m="1" x="293"/>
        <item m="1" x="203"/>
        <item m="1" x="299"/>
        <item x="38"/>
        <item m="1" x="214"/>
        <item x="62"/>
        <item m="1" x="399"/>
        <item m="1" x="308"/>
        <item m="1" x="244"/>
        <item x="125"/>
        <item m="1" x="428"/>
        <item x="151"/>
        <item m="1" x="276"/>
        <item m="1" x="448"/>
        <item x="2"/>
        <item m="1" x="191"/>
        <item x="15"/>
        <item m="1" x="373"/>
        <item m="1" x="208"/>
        <item x="42"/>
        <item x="80"/>
        <item m="1" x="312"/>
        <item m="1" x="415"/>
        <item x="121"/>
        <item m="1" x="343"/>
        <item m="1" x="352"/>
        <item x="169"/>
        <item m="1" x="446"/>
        <item m="1" x="282"/>
        <item m="1" x="284"/>
        <item m="1" x="193"/>
        <item m="1" x="194"/>
        <item m="1" x="291"/>
        <item x="21"/>
        <item x="29"/>
        <item x="30"/>
        <item m="1" x="206"/>
        <item m="1" x="300"/>
        <item x="40"/>
        <item x="50"/>
        <item m="1" x="212"/>
        <item x="57"/>
        <item x="63"/>
        <item x="72"/>
        <item m="1" x="311"/>
        <item x="78"/>
        <item m="1" x="233"/>
        <item x="90"/>
        <item m="1" x="239"/>
        <item x="95"/>
        <item x="100"/>
        <item x="102"/>
        <item x="103"/>
        <item x="109"/>
        <item x="115"/>
        <item m="1" x="335"/>
        <item x="120"/>
        <item x="128"/>
        <item m="1" x="256"/>
        <item x="137"/>
        <item m="1" x="344"/>
        <item x="144"/>
        <item x="150"/>
        <item m="1" x="358"/>
        <item m="1" x="351"/>
        <item m="1" x="360"/>
        <item m="1" x="349"/>
        <item m="1" x="267"/>
        <item m="1" x="289"/>
        <item x="149"/>
        <item x="129"/>
        <item x="179"/>
        <item m="1" x="225"/>
        <item m="1" x="333"/>
        <item x="167"/>
        <item x="126"/>
        <item x="44"/>
        <item x="37"/>
        <item x="33"/>
        <item x="177"/>
        <item m="1" x="309"/>
        <item x="53"/>
        <item x="41"/>
        <item x="172"/>
        <item x="48"/>
        <item m="1" x="264"/>
        <item m="1" x="359"/>
        <item m="1" x="355"/>
        <item x="138"/>
        <item m="1" x="195"/>
        <item m="1" x="342"/>
        <item m="1" x="283"/>
        <item m="1" x="280"/>
        <item m="1" x="281"/>
        <item m="1" x="241"/>
        <item m="1" x="202"/>
        <item x="185"/>
        <item m="1" x="301"/>
        <item m="1" x="287"/>
        <item x="171"/>
        <item m="1" x="253"/>
        <item m="1" x="314"/>
        <item m="1" x="297"/>
        <item m="1" x="261"/>
        <item x="8"/>
        <item x="14"/>
        <item x="54"/>
        <item m="1" x="228"/>
        <item x="86"/>
        <item x="87"/>
        <item m="1" x="247"/>
        <item x="110"/>
        <item m="1" x="327"/>
        <item x="153"/>
        <item x="5"/>
        <item x="119"/>
        <item x="98"/>
        <item m="1" x="317"/>
        <item x="16"/>
        <item x="84"/>
        <item x="96"/>
        <item m="1" x="199"/>
        <item m="1" x="331"/>
        <item m="1" x="263"/>
        <item x="174"/>
        <item m="1" x="188"/>
        <item x="1"/>
        <item x="4"/>
        <item m="1" x="192"/>
        <item m="1" x="198"/>
        <item m="1" x="200"/>
        <item m="1" x="204"/>
        <item x="24"/>
        <item x="25"/>
        <item x="31"/>
        <item x="32"/>
        <item x="36"/>
        <item x="46"/>
        <item x="49"/>
        <item m="1" x="211"/>
        <item m="1" x="217"/>
        <item x="56"/>
        <item x="60"/>
        <item m="1" x="227"/>
        <item x="81"/>
        <item x="83"/>
        <item m="1" x="236"/>
        <item m="1" x="237"/>
        <item x="92"/>
        <item x="93"/>
        <item x="94"/>
        <item x="122"/>
        <item m="1" x="252"/>
        <item m="1" x="257"/>
        <item x="132"/>
        <item m="1" x="258"/>
        <item m="1" x="259"/>
        <item x="139"/>
        <item x="143"/>
        <item x="152"/>
        <item x="160"/>
        <item x="164"/>
        <item x="176"/>
        <item m="1" x="279"/>
        <item x="3"/>
        <item m="1" x="223"/>
        <item m="1" x="226"/>
        <item m="1" x="234"/>
        <item x="88"/>
        <item x="105"/>
        <item m="1" x="250"/>
        <item m="1" x="266"/>
        <item m="1" x="207"/>
        <item x="67"/>
        <item x="104"/>
        <item x="107"/>
        <item x="112"/>
        <item m="1" x="277"/>
        <item x="23"/>
        <item x="77"/>
        <item x="101"/>
        <item m="1" x="254"/>
        <item x="148"/>
        <item x="47"/>
        <item x="26"/>
        <item x="108"/>
        <item x="51"/>
        <item x="111"/>
        <item x="12"/>
        <item x="68"/>
        <item x="99"/>
        <item x="182"/>
        <item x="154"/>
        <item x="64"/>
        <item x="66"/>
        <item x="173"/>
        <item x="157"/>
        <item x="136"/>
        <item x="13"/>
        <item x="76"/>
        <item x="156"/>
        <item x="91"/>
        <item x="146"/>
        <item x="65"/>
        <item x="134"/>
        <item x="124"/>
        <item x="140"/>
        <item x="9"/>
        <item x="45"/>
        <item x="183"/>
        <item x="55"/>
        <item x="34"/>
        <item x="22"/>
        <item x="79"/>
        <item x="155"/>
        <item x="131"/>
        <item x="141"/>
        <item x="106"/>
        <item x="43"/>
        <item x="74"/>
        <item x="133"/>
        <item x="71"/>
        <item x="85"/>
        <item x="116"/>
        <item x="6"/>
        <item x="118"/>
        <item x="39"/>
        <item x="178"/>
        <item x="130"/>
        <item x="168"/>
        <item x="162"/>
        <item x="161"/>
        <item x="117"/>
        <item x="147"/>
        <item x="180"/>
        <item x="19"/>
        <item x="114"/>
        <item x="142"/>
        <item x="165"/>
        <item x="163"/>
        <item x="70"/>
        <item x="73"/>
        <item x="10"/>
        <item x="175"/>
        <item x="59"/>
        <item x="166"/>
        <item x="186"/>
        <item t="default"/>
      </items>
    </pivotField>
    <pivotField axis="axisRow" showAll="0" defaultSubtotal="0">
      <items count="4">
        <item x="0"/>
        <item x="1"/>
        <item m="1" x="3"/>
        <item x="2"/>
      </items>
    </pivotField>
    <pivotField showAll="0"/>
    <pivotField axis="axisRow" multipleItemSelectionAllowed="1" showAll="0" sortType="descending">
      <items count="31">
        <item sd="0" x="3"/>
        <item sd="0" x="17"/>
        <item sd="0" x="8"/>
        <item sd="0" x="5"/>
        <item sd="0" x="0"/>
        <item sd="0" x="10"/>
        <item sd="0" m="1" x="25"/>
        <item sd="0" x="9"/>
        <item sd="0" x="1"/>
        <item sd="0" x="6"/>
        <item sd="0" x="11"/>
        <item sd="0" x="16"/>
        <item sd="0" x="14"/>
        <item sd="0" m="1" x="29"/>
        <item sd="0" m="1" x="26"/>
        <item sd="0" m="1" x="28"/>
        <item sd="0" x="15"/>
        <item sd="0" m="1" x="22"/>
        <item sd="0" m="1" x="27"/>
        <item sd="0" x="20"/>
        <item sd="0" x="4"/>
        <item sd="0" x="19"/>
        <item sd="0" x="13"/>
        <item sd="0" x="2"/>
        <item sd="0" x="12"/>
        <item sd="0" m="1" x="23"/>
        <item h="1" m="1" x="24"/>
        <item h="1" x="21"/>
        <item sd="0" x="18"/>
        <item sd="0" x="7"/>
        <item t="default"/>
      </items>
      <autoSortScope>
        <pivotArea dataOnly="0" outline="0" fieldPosition="0">
          <references count="1">
            <reference field="4294967294" count="1" selected="0">
              <x v="12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2" showAll="0"/>
    <pivotField showAll="0" defaultSubtotal="0"/>
    <pivotField dataField="1" showAll="0" defaultSubtota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1"/>
    <field x="3"/>
    <field x="0"/>
  </rowFields>
  <rowItems count="40">
    <i>
      <x/>
    </i>
    <i r="1">
      <x v="4"/>
    </i>
    <i r="1">
      <x v="22"/>
    </i>
    <i r="1">
      <x/>
    </i>
    <i r="1">
      <x v="7"/>
    </i>
    <i r="1">
      <x v="2"/>
    </i>
    <i r="1">
      <x v="8"/>
    </i>
    <i r="1">
      <x v="12"/>
    </i>
    <i r="1">
      <x v="9"/>
    </i>
    <i r="1">
      <x v="5"/>
    </i>
    <i r="1">
      <x v="23"/>
    </i>
    <i r="1">
      <x v="3"/>
    </i>
    <i r="1">
      <x v="1"/>
    </i>
    <i r="1">
      <x v="10"/>
    </i>
    <i r="1">
      <x v="11"/>
    </i>
    <i r="1">
      <x v="29"/>
    </i>
    <i r="1">
      <x v="24"/>
    </i>
    <i r="1">
      <x v="21"/>
    </i>
    <i r="1">
      <x v="16"/>
    </i>
    <i>
      <x v="1"/>
    </i>
    <i r="1">
      <x v="12"/>
    </i>
    <i r="1">
      <x v="8"/>
    </i>
    <i r="1">
      <x v="5"/>
    </i>
    <i r="1">
      <x v="4"/>
    </i>
    <i r="1">
      <x v="7"/>
    </i>
    <i r="1">
      <x v="22"/>
    </i>
    <i r="1">
      <x v="19"/>
    </i>
    <i r="1">
      <x v="23"/>
    </i>
    <i r="1">
      <x v="1"/>
    </i>
    <i r="1">
      <x v="21"/>
    </i>
    <i r="1">
      <x v="2"/>
    </i>
    <i r="1">
      <x v="20"/>
    </i>
    <i r="1">
      <x v="9"/>
    </i>
    <i r="1">
      <x/>
    </i>
    <i r="1">
      <x v="24"/>
    </i>
    <i r="1">
      <x v="3"/>
    </i>
    <i r="1">
      <x v="28"/>
    </i>
    <i r="1">
      <x v="11"/>
    </i>
    <i r="1">
      <x v="16"/>
    </i>
    <i r="1">
      <x v="10"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 Edycja I" fld="11" baseField="0" baseItem="4"/>
    <dataField name=" Sztafety I" fld="17" baseField="0" baseItem="4"/>
    <dataField name=" Edycja II" fld="12" baseField="0" baseItem="4"/>
    <dataField name=" Sztafety II" fld="18" baseField="0" baseItem="4"/>
    <dataField name=" Edycja III" fld="13" baseField="0" baseItem="4"/>
    <dataField name=" Sztafety III" fld="19" baseField="0" baseItem="4"/>
    <dataField name=" Edycja IV" fld="14" baseField="0" baseItem="72"/>
    <dataField name=" Sztafety IV" fld="20" baseField="0" baseItem="72"/>
    <dataField name=" Edycja V" fld="15" baseField="0" baseItem="72"/>
    <dataField name=" Sztafety V" fld="21" baseField="0" baseItem="72"/>
    <dataField name=" Edycja VI" fld="16" baseField="3" baseItem="3" numFmtId="1"/>
    <dataField name=" Sztafety VI" fld="22" baseField="3" baseItem="3" numFmtId="2"/>
    <dataField name="Suma z Razem" fld="24" baseField="0" baseItem="0"/>
  </dataFields>
  <formats count="6">
    <format dxfId="1559">
      <pivotArea type="all" dataOnly="0" outline="0" fieldPosition="0"/>
    </format>
    <format dxfId="1558">
      <pivotArea outline="0" collapsedLevelsAreSubtotals="1" fieldPosition="0"/>
    </format>
    <format dxfId="1557">
      <pivotArea field="1" type="button" dataOnly="0" labelOnly="1" outline="0" axis="axisRow" fieldPosition="0"/>
    </format>
    <format dxfId="1556">
      <pivotArea dataOnly="0" labelOnly="1" fieldPosition="0">
        <references count="1">
          <reference field="1" count="2">
            <x v="0"/>
            <x v="1"/>
          </reference>
        </references>
      </pivotArea>
    </format>
    <format dxfId="1555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54">
      <pivotArea collapsedLevelsAreSubtotals="1" fieldPosition="0">
        <references count="1">
          <reference field="1" count="1">
            <x v="1"/>
          </reference>
        </references>
      </pivotArea>
    </format>
  </formats>
  <pivotTableStyleInfo name="Styl tabeli przestawnej 1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A0B509-0879-41AF-BAAA-190F07CE821B}" name="Tabela przestawna1" cacheId="18" applyNumberFormats="0" applyBorderFormats="0" applyFontFormats="0" applyPatternFormats="0" applyAlignmentFormats="0" applyWidthHeightFormats="1" dataCaption="Wartości" updatedVersion="8" minRefreshableVersion="3" rowGrandTotals="0" itemPrintTitles="1" createdVersion="4" indent="0" outline="1" outlineData="1" multipleFieldFilters="0">
  <location ref="A3:N24" firstHeaderRow="0" firstDataRow="1" firstDataCol="1"/>
  <pivotFields count="33">
    <pivotField axis="axisRow" showAll="0">
      <items count="686">
        <item m="1" x="602"/>
        <item m="1" x="571"/>
        <item m="1" x="527"/>
        <item m="1" x="546"/>
        <item m="1" x="615"/>
        <item m="1" x="366"/>
        <item m="1" x="479"/>
        <item m="1" x="632"/>
        <item m="1" x="673"/>
        <item m="1" x="369"/>
        <item m="1" x="619"/>
        <item m="1" x="639"/>
        <item m="1" x="625"/>
        <item m="1" x="510"/>
        <item m="1" x="481"/>
        <item m="1" x="636"/>
        <item m="1" x="601"/>
        <item m="1" x="378"/>
        <item m="1" x="614"/>
        <item m="1" x="498"/>
        <item m="1" x="582"/>
        <item m="1" x="552"/>
        <item m="1" x="549"/>
        <item m="1" x="457"/>
        <item m="1" x="599"/>
        <item m="1" x="657"/>
        <item m="1" x="660"/>
        <item m="1" x="539"/>
        <item m="1" x="629"/>
        <item m="1" x="681"/>
        <item m="1" x="650"/>
        <item m="1" x="597"/>
        <item m="1" x="493"/>
        <item m="1" x="392"/>
        <item m="1" x="648"/>
        <item m="1" x="593"/>
        <item m="1" x="649"/>
        <item m="1" x="454"/>
        <item m="1" x="517"/>
        <item m="1" x="307"/>
        <item m="1" x="400"/>
        <item m="1" x="607"/>
        <item m="1" x="656"/>
        <item m="1" x="507"/>
        <item m="1" x="682"/>
        <item m="1" x="655"/>
        <item m="1" x="230"/>
        <item m="1" x="514"/>
        <item m="1" x="566"/>
        <item m="1" x="561"/>
        <item m="1" x="316"/>
        <item m="1" x="679"/>
        <item m="1" x="409"/>
        <item m="1" x="411"/>
        <item m="1" x="320"/>
        <item m="1" x="545"/>
        <item m="1" x="412"/>
        <item m="1" x="562"/>
        <item m="1" x="530"/>
        <item m="1" x="413"/>
        <item m="1" x="529"/>
        <item m="1" x="605"/>
        <item m="1" x="421"/>
        <item m="1" x="458"/>
        <item m="1" x="641"/>
        <item m="1" x="423"/>
        <item m="1" x="579"/>
        <item m="1" x="495"/>
        <item m="1" x="668"/>
        <item m="1" x="588"/>
        <item m="1" x="515"/>
        <item m="1" x="567"/>
        <item m="1" x="569"/>
        <item m="1" x="433"/>
        <item m="1" x="672"/>
        <item x="145"/>
        <item m="1" x="496"/>
        <item m="1" x="544"/>
        <item m="1" x="478"/>
        <item m="1" x="439"/>
        <item m="1" x="518"/>
        <item m="1" x="624"/>
        <item m="1" x="586"/>
        <item m="1" x="524"/>
        <item m="1" x="535"/>
        <item m="1" x="577"/>
        <item m="1" x="455"/>
        <item m="1" x="664"/>
        <item m="1" x="445"/>
        <item m="1" x="449"/>
        <item m="1" x="675"/>
        <item m="1" x="482"/>
        <item m="1" x="630"/>
        <item m="1" x="628"/>
        <item m="1" x="452"/>
        <item m="1" x="626"/>
        <item m="1" x="467"/>
        <item m="1" x="564"/>
        <item m="1" x="298"/>
        <item m="1" x="520"/>
        <item m="1" x="609"/>
        <item m="1" x="603"/>
        <item m="1" x="591"/>
        <item m="1" x="391"/>
        <item m="1" x="572"/>
        <item m="1" x="395"/>
        <item m="1" x="396"/>
        <item m="1" x="464"/>
        <item m="1" x="541"/>
        <item m="1" x="671"/>
        <item m="1" x="466"/>
        <item m="1" x="521"/>
        <item m="1" x="462"/>
        <item m="1" x="594"/>
        <item m="1" x="596"/>
        <item m="1" x="315"/>
        <item m="1" x="408"/>
        <item m="1" x="484"/>
        <item m="1" x="414"/>
        <item m="1" x="502"/>
        <item m="1" x="500"/>
        <item m="1" x="642"/>
        <item m="1" x="542"/>
        <item m="1" x="613"/>
        <item m="1" x="340"/>
        <item m="1" x="432"/>
        <item m="1" x="640"/>
        <item m="1" x="476"/>
        <item m="1" x="598"/>
        <item m="1" x="683"/>
        <item m="1" x="583"/>
        <item m="1" x="553"/>
        <item m="1" x="505"/>
        <item m="1" x="519"/>
        <item m="1" x="595"/>
        <item m="1" x="506"/>
        <item m="1" x="471"/>
        <item m="1" x="651"/>
        <item m="1" x="662"/>
        <item m="1" x="555"/>
        <item m="1" x="475"/>
        <item m="1" x="220"/>
        <item m="1" x="676"/>
        <item m="1" x="637"/>
        <item m="1" x="485"/>
        <item m="1" x="565"/>
        <item m="1" x="499"/>
        <item m="1" x="487"/>
        <item m="1" x="540"/>
        <item m="1" x="429"/>
        <item m="1" x="444"/>
        <item m="1" x="547"/>
        <item m="1" x="370"/>
        <item x="159"/>
        <item m="1" x="440"/>
        <item m="1" x="608"/>
        <item m="1" x="622"/>
        <item m="1" x="537"/>
        <item m="1" x="667"/>
        <item m="1" x="337"/>
        <item m="1" x="645"/>
        <item m="1" x="472"/>
        <item m="1" x="268"/>
        <item m="1" x="528"/>
        <item m="1" x="246"/>
        <item m="1" x="589"/>
        <item m="1" x="491"/>
        <item m="1" x="238"/>
        <item m="1" x="513"/>
        <item m="1" x="573"/>
        <item m="1" x="557"/>
        <item m="1" x="644"/>
        <item m="1" x="611"/>
        <item m="1" x="663"/>
        <item m="1" x="592"/>
        <item m="1" x="376"/>
        <item m="1" x="665"/>
        <item m="1" x="610"/>
        <item m="1" x="422"/>
        <item m="1" x="590"/>
        <item m="1" x="620"/>
        <item m="1" x="338"/>
        <item m="1" x="525"/>
        <item m="1" x="580"/>
        <item m="1" x="659"/>
        <item m="1" x="543"/>
        <item m="1" x="374"/>
        <item m="1" x="386"/>
        <item m="1" x="215"/>
        <item m="1" x="646"/>
        <item m="1" x="221"/>
        <item m="1" x="224"/>
        <item m="1" x="468"/>
        <item m="1" x="581"/>
        <item m="1" x="404"/>
        <item m="1" x="323"/>
        <item m="1" x="417"/>
        <item m="1" x="424"/>
        <item m="1" x="436"/>
        <item m="1" x="473"/>
        <item m="1" x="616"/>
        <item m="1" x="523"/>
        <item m="1" x="275"/>
        <item m="1" x="461"/>
        <item m="1" x="357"/>
        <item m="1" x="512"/>
        <item m="1" x="559"/>
        <item m="1" x="674"/>
        <item m="1" x="533"/>
        <item m="1" x="492"/>
        <item m="1" x="532"/>
        <item m="1" x="361"/>
        <item m="1" x="508"/>
        <item m="1" x="371"/>
        <item m="1" x="600"/>
        <item m="1" x="313"/>
        <item m="1" x="235"/>
        <item m="1" x="341"/>
        <item m="1" x="526"/>
        <item m="1" x="480"/>
        <item m="1" x="658"/>
        <item m="1" x="390"/>
        <item m="1" x="654"/>
        <item m="1" x="197"/>
        <item m="1" x="574"/>
        <item m="1" x="426"/>
        <item m="1" x="551"/>
        <item m="1" x="638"/>
        <item m="1" x="635"/>
        <item m="1" x="647"/>
        <item m="1" x="501"/>
        <item m="1" x="563"/>
        <item m="1" x="522"/>
        <item m="1" x="568"/>
        <item m="1" x="578"/>
        <item m="1" x="670"/>
        <item m="1" x="285"/>
        <item m="1" x="288"/>
        <item x="18"/>
        <item m="1" x="558"/>
        <item m="1" x="621"/>
        <item m="1" x="465"/>
        <item m="1" x="379"/>
        <item m="1" x="381"/>
        <item m="1" x="383"/>
        <item x="35"/>
        <item m="1" x="560"/>
        <item m="1" x="511"/>
        <item m="1" x="216"/>
        <item m="1" x="534"/>
        <item m="1" x="304"/>
        <item x="58"/>
        <item m="1" x="393"/>
        <item m="1" x="494"/>
        <item m="1" x="394"/>
        <item m="1" x="661"/>
        <item m="1" x="397"/>
        <item m="1" x="469"/>
        <item m="1" x="538"/>
        <item m="1" x="470"/>
        <item m="1" x="231"/>
        <item m="1" x="643"/>
        <item m="1" x="550"/>
        <item x="97"/>
        <item m="1" x="322"/>
        <item m="1" x="490"/>
        <item m="1" x="420"/>
        <item x="113"/>
        <item m="1" x="477"/>
        <item m="1" x="248"/>
        <item m="1" x="332"/>
        <item m="1" x="463"/>
        <item m="1" x="339"/>
        <item m="1" x="434"/>
        <item m="1" x="345"/>
        <item m="1" x="262"/>
        <item m="1" x="435"/>
        <item m="1" x="347"/>
        <item m="1" x="438"/>
        <item m="1" x="271"/>
        <item m="1" x="623"/>
        <item m="1" x="443"/>
        <item m="1" x="585"/>
        <item m="1" x="489"/>
        <item m="1" x="652"/>
        <item x="187"/>
        <item m="1" x="548"/>
        <item m="1" x="531"/>
        <item m="1" x="606"/>
        <item m="1" x="631"/>
        <item m="1" x="666"/>
        <item m="1" x="387"/>
        <item m="1" x="497"/>
        <item m="1" x="459"/>
        <item m="1" x="306"/>
        <item m="1" x="398"/>
        <item m="1" x="504"/>
        <item m="1" x="554"/>
        <item m="1" x="684"/>
        <item m="1" x="488"/>
        <item m="1" x="587"/>
        <item m="1" x="556"/>
        <item m="1" x="536"/>
        <item m="1" x="354"/>
        <item m="1" x="274"/>
        <item m="1" x="680"/>
        <item m="1" x="627"/>
        <item m="1" x="210"/>
        <item m="1" x="222"/>
        <item m="1" x="669"/>
        <item x="181"/>
        <item m="1" x="483"/>
        <item m="1" x="189"/>
        <item m="1" x="453"/>
        <item m="1" x="196"/>
        <item m="1" x="292"/>
        <item m="1" x="375"/>
        <item m="1" x="296"/>
        <item m="1" x="377"/>
        <item m="1" x="570"/>
        <item m="1" x="382"/>
        <item m="1" x="634"/>
        <item m="1" x="209"/>
        <item m="1" x="213"/>
        <item m="1" x="303"/>
        <item m="1" x="305"/>
        <item m="1" x="219"/>
        <item m="1" x="633"/>
        <item m="1" x="401"/>
        <item m="1" x="618"/>
        <item m="1" x="318"/>
        <item m="1" x="410"/>
        <item m="1" x="678"/>
        <item m="1" x="321"/>
        <item m="1" x="324"/>
        <item m="1" x="325"/>
        <item m="1" x="516"/>
        <item m="1" x="336"/>
        <item m="1" x="251"/>
        <item x="127"/>
        <item m="1" x="255"/>
        <item m="1" x="269"/>
        <item m="1" x="441"/>
        <item m="1" x="442"/>
        <item m="1" x="617"/>
        <item m="1" x="273"/>
        <item m="1" x="353"/>
        <item m="1" x="604"/>
        <item m="1" x="575"/>
        <item m="1" x="584"/>
        <item m="1" x="460"/>
        <item m="1" x="205"/>
        <item m="1" x="474"/>
        <item x="89"/>
        <item m="1" x="242"/>
        <item m="1" x="653"/>
        <item m="1" x="576"/>
        <item m="1" x="425"/>
        <item m="1" x="427"/>
        <item m="1" x="486"/>
        <item m="1" x="509"/>
        <item x="7"/>
        <item m="1" x="388"/>
        <item x="75"/>
        <item m="1" x="232"/>
        <item m="1" x="677"/>
        <item m="1" x="329"/>
        <item m="1" x="503"/>
        <item m="1" x="447"/>
        <item m="1" x="286"/>
        <item m="1" x="407"/>
        <item m="1" x="348"/>
        <item x="0"/>
        <item m="1" x="190"/>
        <item m="1" x="362"/>
        <item m="1" x="363"/>
        <item x="11"/>
        <item m="1" x="364"/>
        <item m="1" x="365"/>
        <item m="1" x="367"/>
        <item m="1" x="368"/>
        <item m="1" x="290"/>
        <item m="1" x="201"/>
        <item m="1" x="294"/>
        <item m="1" x="295"/>
        <item x="20"/>
        <item x="27"/>
        <item x="28"/>
        <item m="1" x="380"/>
        <item m="1" x="384"/>
        <item m="1" x="385"/>
        <item x="52"/>
        <item m="1" x="302"/>
        <item m="1" x="389"/>
        <item m="1" x="218"/>
        <item x="61"/>
        <item x="69"/>
        <item m="1" x="310"/>
        <item m="1" x="402"/>
        <item m="1" x="229"/>
        <item m="1" x="403"/>
        <item x="82"/>
        <item m="1" x="405"/>
        <item m="1" x="406"/>
        <item m="1" x="240"/>
        <item m="1" x="319"/>
        <item m="1" x="243"/>
        <item m="1" x="245"/>
        <item m="1" x="416"/>
        <item m="1" x="326"/>
        <item m="1" x="418"/>
        <item m="1" x="328"/>
        <item m="1" x="419"/>
        <item m="1" x="330"/>
        <item m="1" x="334"/>
        <item m="1" x="249"/>
        <item x="123"/>
        <item m="1" x="612"/>
        <item m="1" x="430"/>
        <item m="1" x="431"/>
        <item x="135"/>
        <item m="1" x="260"/>
        <item m="1" x="346"/>
        <item m="1" x="265"/>
        <item m="1" x="437"/>
        <item m="1" x="350"/>
        <item m="1" x="270"/>
        <item x="158"/>
        <item m="1" x="456"/>
        <item m="1" x="272"/>
        <item x="170"/>
        <item m="1" x="356"/>
        <item m="1" x="278"/>
        <item m="1" x="450"/>
        <item m="1" x="451"/>
        <item x="184"/>
        <item x="17"/>
        <item m="1" x="372"/>
        <item m="1" x="293"/>
        <item m="1" x="203"/>
        <item m="1" x="299"/>
        <item x="38"/>
        <item m="1" x="214"/>
        <item x="62"/>
        <item m="1" x="399"/>
        <item m="1" x="308"/>
        <item m="1" x="244"/>
        <item x="125"/>
        <item m="1" x="428"/>
        <item x="151"/>
        <item m="1" x="276"/>
        <item m="1" x="448"/>
        <item x="2"/>
        <item m="1" x="191"/>
        <item x="15"/>
        <item m="1" x="373"/>
        <item m="1" x="208"/>
        <item x="42"/>
        <item x="80"/>
        <item m="1" x="312"/>
        <item m="1" x="415"/>
        <item x="121"/>
        <item m="1" x="343"/>
        <item m="1" x="352"/>
        <item x="169"/>
        <item m="1" x="446"/>
        <item m="1" x="282"/>
        <item m="1" x="284"/>
        <item m="1" x="193"/>
        <item m="1" x="194"/>
        <item m="1" x="291"/>
        <item x="21"/>
        <item x="29"/>
        <item x="30"/>
        <item m="1" x="206"/>
        <item m="1" x="300"/>
        <item x="40"/>
        <item x="50"/>
        <item m="1" x="212"/>
        <item x="57"/>
        <item x="63"/>
        <item x="72"/>
        <item m="1" x="311"/>
        <item x="78"/>
        <item m="1" x="233"/>
        <item x="90"/>
        <item m="1" x="239"/>
        <item x="95"/>
        <item x="100"/>
        <item x="102"/>
        <item x="103"/>
        <item x="109"/>
        <item x="115"/>
        <item m="1" x="335"/>
        <item x="120"/>
        <item x="128"/>
        <item m="1" x="256"/>
        <item x="137"/>
        <item m="1" x="344"/>
        <item x="144"/>
        <item x="150"/>
        <item m="1" x="358"/>
        <item m="1" x="351"/>
        <item m="1" x="360"/>
        <item m="1" x="349"/>
        <item m="1" x="267"/>
        <item m="1" x="289"/>
        <item x="149"/>
        <item x="129"/>
        <item x="179"/>
        <item m="1" x="225"/>
        <item m="1" x="333"/>
        <item x="167"/>
        <item x="126"/>
        <item x="44"/>
        <item x="37"/>
        <item x="33"/>
        <item x="177"/>
        <item m="1" x="309"/>
        <item x="53"/>
        <item x="41"/>
        <item x="172"/>
        <item x="48"/>
        <item m="1" x="264"/>
        <item m="1" x="359"/>
        <item m="1" x="355"/>
        <item x="138"/>
        <item m="1" x="195"/>
        <item m="1" x="342"/>
        <item m="1" x="283"/>
        <item m="1" x="280"/>
        <item m="1" x="281"/>
        <item m="1" x="241"/>
        <item m="1" x="202"/>
        <item x="185"/>
        <item m="1" x="301"/>
        <item m="1" x="287"/>
        <item x="171"/>
        <item m="1" x="253"/>
        <item m="1" x="314"/>
        <item m="1" x="297"/>
        <item m="1" x="261"/>
        <item x="8"/>
        <item x="14"/>
        <item x="54"/>
        <item m="1" x="228"/>
        <item x="86"/>
        <item x="87"/>
        <item m="1" x="247"/>
        <item x="110"/>
        <item m="1" x="327"/>
        <item x="153"/>
        <item x="5"/>
        <item x="119"/>
        <item x="98"/>
        <item m="1" x="317"/>
        <item x="16"/>
        <item x="84"/>
        <item x="96"/>
        <item m="1" x="199"/>
        <item m="1" x="331"/>
        <item m="1" x="263"/>
        <item x="174"/>
        <item m="1" x="188"/>
        <item x="1"/>
        <item x="4"/>
        <item m="1" x="192"/>
        <item m="1" x="198"/>
        <item m="1" x="200"/>
        <item m="1" x="204"/>
        <item x="24"/>
        <item x="25"/>
        <item x="31"/>
        <item x="32"/>
        <item x="36"/>
        <item x="46"/>
        <item x="49"/>
        <item m="1" x="211"/>
        <item m="1" x="217"/>
        <item x="56"/>
        <item x="60"/>
        <item m="1" x="227"/>
        <item x="81"/>
        <item x="83"/>
        <item m="1" x="236"/>
        <item m="1" x="237"/>
        <item x="92"/>
        <item x="93"/>
        <item x="94"/>
        <item x="122"/>
        <item m="1" x="252"/>
        <item m="1" x="257"/>
        <item x="132"/>
        <item m="1" x="258"/>
        <item m="1" x="259"/>
        <item x="139"/>
        <item x="143"/>
        <item x="152"/>
        <item x="160"/>
        <item x="164"/>
        <item x="176"/>
        <item m="1" x="279"/>
        <item x="3"/>
        <item m="1" x="223"/>
        <item m="1" x="226"/>
        <item m="1" x="234"/>
        <item x="88"/>
        <item x="105"/>
        <item m="1" x="250"/>
        <item m="1" x="266"/>
        <item m="1" x="207"/>
        <item x="67"/>
        <item x="104"/>
        <item x="107"/>
        <item x="112"/>
        <item m="1" x="277"/>
        <item x="23"/>
        <item x="77"/>
        <item x="101"/>
        <item m="1" x="254"/>
        <item x="148"/>
        <item x="47"/>
        <item x="26"/>
        <item x="108"/>
        <item x="51"/>
        <item x="111"/>
        <item x="12"/>
        <item x="68"/>
        <item x="99"/>
        <item x="182"/>
        <item x="154"/>
        <item x="64"/>
        <item x="66"/>
        <item x="173"/>
        <item x="157"/>
        <item x="136"/>
        <item x="13"/>
        <item x="76"/>
        <item x="156"/>
        <item x="91"/>
        <item x="146"/>
        <item x="65"/>
        <item x="134"/>
        <item x="124"/>
        <item x="140"/>
        <item x="9"/>
        <item x="45"/>
        <item x="183"/>
        <item x="55"/>
        <item x="34"/>
        <item x="22"/>
        <item x="79"/>
        <item x="155"/>
        <item x="131"/>
        <item x="141"/>
        <item x="106"/>
        <item x="43"/>
        <item x="74"/>
        <item x="133"/>
        <item x="71"/>
        <item x="85"/>
        <item x="116"/>
        <item x="6"/>
        <item x="118"/>
        <item x="39"/>
        <item x="178"/>
        <item x="130"/>
        <item x="168"/>
        <item x="162"/>
        <item x="161"/>
        <item x="117"/>
        <item x="147"/>
        <item x="180"/>
        <item x="19"/>
        <item x="114"/>
        <item x="142"/>
        <item x="165"/>
        <item x="163"/>
        <item x="70"/>
        <item x="73"/>
        <item x="10"/>
        <item x="175"/>
        <item x="59"/>
        <item x="166"/>
        <item x="186"/>
        <item t="default"/>
      </items>
    </pivotField>
    <pivotField showAll="0" defaultSubtotal="0"/>
    <pivotField showAll="0"/>
    <pivotField axis="axisRow" showAll="0" sortType="descending">
      <items count="31">
        <item sd="0" x="3"/>
        <item sd="0" x="17"/>
        <item sd="0" x="8"/>
        <item sd="0" x="5"/>
        <item sd="0" x="0"/>
        <item sd="0" x="10"/>
        <item sd="0" m="1" x="25"/>
        <item sd="0" x="9"/>
        <item sd="0" x="1"/>
        <item sd="0" x="6"/>
        <item sd="0" x="11"/>
        <item sd="0" x="16"/>
        <item sd="0" x="14"/>
        <item sd="0" m="1" x="29"/>
        <item sd="0" m="1" x="26"/>
        <item sd="0" m="1" x="28"/>
        <item sd="0" x="15"/>
        <item sd="0" m="1" x="22"/>
        <item sd="0" m="1" x="27"/>
        <item sd="0" x="20"/>
        <item sd="0" x="4"/>
        <item sd="0" x="19"/>
        <item sd="0" x="13"/>
        <item sd="0" x="2"/>
        <item sd="0" x="12"/>
        <item sd="0" m="1" x="23"/>
        <item h="1" m="1" x="24"/>
        <item h="1" x="21"/>
        <item sd="0" x="18"/>
        <item sd="0" x="7"/>
        <item t="default"/>
      </items>
      <autoSortScope>
        <pivotArea dataOnly="0" outline="0" fieldPosition="0">
          <references count="1">
            <reference field="4294967294" count="1" selected="0">
              <x v="12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2" showAll="0"/>
    <pivotField showAll="0" defaultSubtotal="0"/>
    <pivotField dataField="1" showAll="0" defaultSubtota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3"/>
    <field x="0"/>
  </rowFields>
  <rowItems count="21">
    <i>
      <x v="4"/>
    </i>
    <i>
      <x v="12"/>
    </i>
    <i>
      <x v="8"/>
    </i>
    <i>
      <x v="22"/>
    </i>
    <i>
      <x v="7"/>
    </i>
    <i>
      <x/>
    </i>
    <i>
      <x v="2"/>
    </i>
    <i>
      <x v="5"/>
    </i>
    <i>
      <x v="23"/>
    </i>
    <i>
      <x v="1"/>
    </i>
    <i>
      <x v="9"/>
    </i>
    <i>
      <x v="19"/>
    </i>
    <i>
      <x v="3"/>
    </i>
    <i>
      <x v="21"/>
    </i>
    <i>
      <x v="20"/>
    </i>
    <i>
      <x v="10"/>
    </i>
    <i>
      <x v="11"/>
    </i>
    <i>
      <x v="24"/>
    </i>
    <i>
      <x v="29"/>
    </i>
    <i>
      <x v="28"/>
    </i>
    <i>
      <x v="16"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 Edycja I" fld="11" baseField="0" baseItem="4"/>
    <dataField name=" Sztafety I" fld="17" baseField="0" baseItem="4"/>
    <dataField name=" Edycja II" fld="12" baseField="0" baseItem="4"/>
    <dataField name=" Sztafety II" fld="18" baseField="0" baseItem="4"/>
    <dataField name=" Edycja III" fld="13" baseField="0" baseItem="4"/>
    <dataField name=" Sztafety III" fld="19" baseField="0" baseItem="4"/>
    <dataField name=" Edycja IV" fld="14" baseField="0" baseItem="72"/>
    <dataField name=" Sztafety IV" fld="20" baseField="0" baseItem="72"/>
    <dataField name=" Edycja V" fld="15" baseField="0" baseItem="72"/>
    <dataField name=" Sztafety V" fld="21" baseField="0" baseItem="72"/>
    <dataField name=" Edycja VI" fld="16" baseField="0" baseItem="479" numFmtId="1"/>
    <dataField name=" Sztafety VI" fld="22" baseField="0" baseItem="479" numFmtId="2"/>
    <dataField name="Suma z Razem" fld="24" baseField="0" baseItem="0"/>
  </dataFields>
  <formats count="3">
    <format dxfId="1553">
      <pivotArea outline="0" collapsedLevelsAreSubtotals="1" fieldPosition="0"/>
    </format>
    <format dxfId="1552">
      <pivotArea dataOnly="0" labelOnly="1" fieldPosition="0">
        <references count="1">
          <reference field="3" count="0"/>
        </references>
      </pivotArea>
    </format>
    <format dxfId="1551">
      <pivotArea outline="0" collapsedLevelsAreSubtotals="1" fieldPosition="0">
        <references count="1">
          <reference field="4294967294" count="10" selected="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5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18" applyNumberFormats="0" applyBorderFormats="0" applyFontFormats="0" applyPatternFormats="0" applyAlignmentFormats="0" applyWidthHeightFormats="1" dataCaption="Wartości" updatedVersion="8" minRefreshableVersion="3" rowGrandTotals="0" itemPrintTitles="1" createdVersion="4" indent="0" outline="1" outlineData="1" multipleFieldFilters="0">
  <location ref="A3:M191" firstHeaderRow="0" firstDataRow="1" firstDataCol="1" rowPageCount="1" colPageCount="1"/>
  <pivotFields count="33">
    <pivotField axis="axisRow" showAll="0" sortType="descending">
      <items count="686">
        <item m="1" x="602"/>
        <item m="1" x="571"/>
        <item m="1" x="527"/>
        <item m="1" x="546"/>
        <item m="1" x="615"/>
        <item m="1" x="366"/>
        <item m="1" x="479"/>
        <item m="1" x="632"/>
        <item m="1" x="673"/>
        <item m="1" x="369"/>
        <item m="1" x="619"/>
        <item m="1" x="639"/>
        <item m="1" x="625"/>
        <item m="1" x="510"/>
        <item m="1" x="481"/>
        <item m="1" x="636"/>
        <item m="1" x="601"/>
        <item m="1" x="378"/>
        <item m="1" x="614"/>
        <item m="1" x="498"/>
        <item m="1" x="582"/>
        <item m="1" x="552"/>
        <item m="1" x="549"/>
        <item m="1" x="457"/>
        <item m="1" x="599"/>
        <item m="1" x="657"/>
        <item m="1" x="660"/>
        <item m="1" x="539"/>
        <item m="1" x="629"/>
        <item m="1" x="681"/>
        <item m="1" x="650"/>
        <item m="1" x="597"/>
        <item m="1" x="493"/>
        <item m="1" x="392"/>
        <item m="1" x="648"/>
        <item m="1" x="593"/>
        <item m="1" x="626"/>
        <item m="1" x="649"/>
        <item m="1" x="454"/>
        <item m="1" x="517"/>
        <item m="1" x="307"/>
        <item m="1" x="400"/>
        <item m="1" x="607"/>
        <item m="1" x="656"/>
        <item m="1" x="507"/>
        <item m="1" x="682"/>
        <item m="1" x="655"/>
        <item m="1" x="230"/>
        <item m="1" x="514"/>
        <item m="1" x="566"/>
        <item m="1" x="561"/>
        <item m="1" x="316"/>
        <item m="1" x="679"/>
        <item m="1" x="409"/>
        <item m="1" x="411"/>
        <item m="1" x="320"/>
        <item m="1" x="545"/>
        <item m="1" x="412"/>
        <item m="1" x="562"/>
        <item m="1" x="530"/>
        <item m="1" x="413"/>
        <item m="1" x="529"/>
        <item m="1" x="605"/>
        <item m="1" x="421"/>
        <item m="1" x="458"/>
        <item m="1" x="641"/>
        <item m="1" x="423"/>
        <item m="1" x="579"/>
        <item m="1" x="495"/>
        <item m="1" x="668"/>
        <item m="1" x="588"/>
        <item m="1" x="515"/>
        <item m="1" x="567"/>
        <item m="1" x="569"/>
        <item m="1" x="433"/>
        <item m="1" x="672"/>
        <item x="145"/>
        <item m="1" x="496"/>
        <item m="1" x="544"/>
        <item m="1" x="478"/>
        <item m="1" x="439"/>
        <item m="1" x="518"/>
        <item m="1" x="624"/>
        <item m="1" x="586"/>
        <item m="1" x="524"/>
        <item m="1" x="535"/>
        <item m="1" x="577"/>
        <item m="1" x="455"/>
        <item m="1" x="664"/>
        <item m="1" x="445"/>
        <item m="1" x="449"/>
        <item m="1" x="675"/>
        <item m="1" x="482"/>
        <item m="1" x="630"/>
        <item m="1" x="628"/>
        <item m="1" x="452"/>
        <item m="1" x="467"/>
        <item m="1" x="564"/>
        <item m="1" x="298"/>
        <item m="1" x="520"/>
        <item m="1" x="609"/>
        <item m="1" x="603"/>
        <item m="1" x="591"/>
        <item m="1" x="391"/>
        <item m="1" x="572"/>
        <item m="1" x="395"/>
        <item m="1" x="396"/>
        <item m="1" x="464"/>
        <item m="1" x="541"/>
        <item m="1" x="671"/>
        <item m="1" x="466"/>
        <item m="1" x="521"/>
        <item m="1" x="462"/>
        <item m="1" x="594"/>
        <item m="1" x="596"/>
        <item m="1" x="315"/>
        <item m="1" x="408"/>
        <item m="1" x="484"/>
        <item m="1" x="414"/>
        <item m="1" x="502"/>
        <item m="1" x="500"/>
        <item m="1" x="642"/>
        <item m="1" x="542"/>
        <item m="1" x="613"/>
        <item m="1" x="340"/>
        <item m="1" x="432"/>
        <item m="1" x="640"/>
        <item m="1" x="476"/>
        <item m="1" x="598"/>
        <item m="1" x="683"/>
        <item m="1" x="583"/>
        <item m="1" x="553"/>
        <item m="1" x="505"/>
        <item m="1" x="519"/>
        <item m="1" x="595"/>
        <item m="1" x="506"/>
        <item m="1" x="471"/>
        <item m="1" x="651"/>
        <item m="1" x="662"/>
        <item m="1" x="555"/>
        <item m="1" x="475"/>
        <item m="1" x="220"/>
        <item m="1" x="676"/>
        <item m="1" x="637"/>
        <item m="1" x="485"/>
        <item m="1" x="565"/>
        <item m="1" x="499"/>
        <item m="1" x="487"/>
        <item m="1" x="540"/>
        <item m="1" x="429"/>
        <item m="1" x="444"/>
        <item m="1" x="547"/>
        <item m="1" x="370"/>
        <item x="159"/>
        <item m="1" x="440"/>
        <item m="1" x="608"/>
        <item m="1" x="622"/>
        <item m="1" x="537"/>
        <item m="1" x="667"/>
        <item m="1" x="337"/>
        <item m="1" x="645"/>
        <item m="1" x="472"/>
        <item m="1" x="268"/>
        <item m="1" x="528"/>
        <item m="1" x="246"/>
        <item m="1" x="589"/>
        <item m="1" x="491"/>
        <item m="1" x="238"/>
        <item m="1" x="513"/>
        <item m="1" x="573"/>
        <item m="1" x="557"/>
        <item m="1" x="644"/>
        <item m="1" x="611"/>
        <item m="1" x="663"/>
        <item m="1" x="592"/>
        <item m="1" x="376"/>
        <item m="1" x="665"/>
        <item m="1" x="610"/>
        <item m="1" x="422"/>
        <item m="1" x="590"/>
        <item m="1" x="620"/>
        <item m="1" x="338"/>
        <item m="1" x="525"/>
        <item m="1" x="580"/>
        <item m="1" x="659"/>
        <item m="1" x="543"/>
        <item m="1" x="374"/>
        <item m="1" x="386"/>
        <item m="1" x="215"/>
        <item m="1" x="646"/>
        <item m="1" x="221"/>
        <item m="1" x="224"/>
        <item m="1" x="468"/>
        <item m="1" x="581"/>
        <item m="1" x="404"/>
        <item m="1" x="323"/>
        <item m="1" x="417"/>
        <item m="1" x="424"/>
        <item m="1" x="436"/>
        <item m="1" x="473"/>
        <item m="1" x="616"/>
        <item m="1" x="523"/>
        <item m="1" x="275"/>
        <item m="1" x="461"/>
        <item m="1" x="357"/>
        <item m="1" x="512"/>
        <item m="1" x="559"/>
        <item m="1" x="674"/>
        <item m="1" x="533"/>
        <item m="1" x="492"/>
        <item m="1" x="532"/>
        <item m="1" x="361"/>
        <item m="1" x="508"/>
        <item m="1" x="371"/>
        <item m="1" x="600"/>
        <item m="1" x="313"/>
        <item m="1" x="235"/>
        <item m="1" x="341"/>
        <item m="1" x="526"/>
        <item m="1" x="480"/>
        <item m="1" x="658"/>
        <item m="1" x="390"/>
        <item m="1" x="654"/>
        <item m="1" x="197"/>
        <item m="1" x="574"/>
        <item m="1" x="426"/>
        <item m="1" x="551"/>
        <item m="1" x="638"/>
        <item m="1" x="635"/>
        <item m="1" x="647"/>
        <item m="1" x="501"/>
        <item m="1" x="563"/>
        <item m="1" x="522"/>
        <item m="1" x="568"/>
        <item m="1" x="578"/>
        <item m="1" x="670"/>
        <item m="1" x="285"/>
        <item m="1" x="288"/>
        <item x="18"/>
        <item m="1" x="558"/>
        <item m="1" x="621"/>
        <item m="1" x="465"/>
        <item m="1" x="379"/>
        <item m="1" x="381"/>
        <item m="1" x="383"/>
        <item x="35"/>
        <item m="1" x="560"/>
        <item m="1" x="511"/>
        <item m="1" x="216"/>
        <item m="1" x="534"/>
        <item m="1" x="304"/>
        <item x="58"/>
        <item m="1" x="393"/>
        <item m="1" x="494"/>
        <item m="1" x="394"/>
        <item m="1" x="661"/>
        <item m="1" x="397"/>
        <item m="1" x="469"/>
        <item m="1" x="538"/>
        <item m="1" x="470"/>
        <item m="1" x="231"/>
        <item m="1" x="643"/>
        <item m="1" x="550"/>
        <item x="97"/>
        <item m="1" x="322"/>
        <item m="1" x="490"/>
        <item m="1" x="420"/>
        <item x="113"/>
        <item m="1" x="477"/>
        <item m="1" x="248"/>
        <item m="1" x="332"/>
        <item m="1" x="463"/>
        <item m="1" x="339"/>
        <item m="1" x="434"/>
        <item m="1" x="345"/>
        <item m="1" x="262"/>
        <item m="1" x="435"/>
        <item m="1" x="347"/>
        <item m="1" x="438"/>
        <item m="1" x="271"/>
        <item m="1" x="623"/>
        <item m="1" x="443"/>
        <item m="1" x="585"/>
        <item m="1" x="489"/>
        <item m="1" x="652"/>
        <item x="187"/>
        <item m="1" x="548"/>
        <item m="1" x="531"/>
        <item m="1" x="606"/>
        <item m="1" x="631"/>
        <item m="1" x="666"/>
        <item m="1" x="387"/>
        <item m="1" x="497"/>
        <item m="1" x="459"/>
        <item m="1" x="306"/>
        <item m="1" x="398"/>
        <item m="1" x="504"/>
        <item m="1" x="554"/>
        <item m="1" x="684"/>
        <item m="1" x="488"/>
        <item m="1" x="587"/>
        <item m="1" x="556"/>
        <item m="1" x="536"/>
        <item m="1" x="354"/>
        <item m="1" x="274"/>
        <item m="1" x="680"/>
        <item m="1" x="627"/>
        <item m="1" x="210"/>
        <item m="1" x="222"/>
        <item m="1" x="669"/>
        <item x="181"/>
        <item m="1" x="483"/>
        <item m="1" x="189"/>
        <item m="1" x="453"/>
        <item m="1" x="196"/>
        <item m="1" x="292"/>
        <item m="1" x="375"/>
        <item m="1" x="296"/>
        <item m="1" x="377"/>
        <item m="1" x="570"/>
        <item m="1" x="382"/>
        <item m="1" x="634"/>
        <item m="1" x="209"/>
        <item m="1" x="213"/>
        <item m="1" x="303"/>
        <item m="1" x="305"/>
        <item m="1" x="219"/>
        <item m="1" x="633"/>
        <item m="1" x="401"/>
        <item m="1" x="618"/>
        <item m="1" x="318"/>
        <item m="1" x="410"/>
        <item m="1" x="678"/>
        <item m="1" x="321"/>
        <item m="1" x="324"/>
        <item m="1" x="325"/>
        <item m="1" x="516"/>
        <item m="1" x="336"/>
        <item m="1" x="251"/>
        <item x="127"/>
        <item m="1" x="255"/>
        <item m="1" x="269"/>
        <item m="1" x="441"/>
        <item m="1" x="442"/>
        <item m="1" x="617"/>
        <item m="1" x="273"/>
        <item m="1" x="353"/>
        <item m="1" x="604"/>
        <item m="1" x="575"/>
        <item m="1" x="584"/>
        <item m="1" x="460"/>
        <item m="1" x="205"/>
        <item m="1" x="474"/>
        <item x="89"/>
        <item m="1" x="242"/>
        <item m="1" x="653"/>
        <item m="1" x="576"/>
        <item m="1" x="425"/>
        <item m="1" x="427"/>
        <item m="1" x="486"/>
        <item m="1" x="509"/>
        <item x="7"/>
        <item m="1" x="388"/>
        <item x="75"/>
        <item m="1" x="232"/>
        <item m="1" x="677"/>
        <item m="1" x="329"/>
        <item m="1" x="503"/>
        <item m="1" x="447"/>
        <item m="1" x="286"/>
        <item m="1" x="407"/>
        <item m="1" x="348"/>
        <item x="0"/>
        <item m="1" x="190"/>
        <item m="1" x="362"/>
        <item m="1" x="363"/>
        <item x="11"/>
        <item m="1" x="364"/>
        <item m="1" x="365"/>
        <item m="1" x="367"/>
        <item m="1" x="368"/>
        <item m="1" x="290"/>
        <item m="1" x="201"/>
        <item m="1" x="294"/>
        <item m="1" x="295"/>
        <item x="20"/>
        <item x="27"/>
        <item x="28"/>
        <item m="1" x="380"/>
        <item m="1" x="384"/>
        <item m="1" x="385"/>
        <item x="52"/>
        <item m="1" x="302"/>
        <item m="1" x="389"/>
        <item m="1" x="218"/>
        <item x="61"/>
        <item x="69"/>
        <item m="1" x="310"/>
        <item m="1" x="402"/>
        <item m="1" x="229"/>
        <item m="1" x="403"/>
        <item x="82"/>
        <item m="1" x="405"/>
        <item m="1" x="406"/>
        <item m="1" x="240"/>
        <item m="1" x="319"/>
        <item m="1" x="243"/>
        <item m="1" x="245"/>
        <item m="1" x="416"/>
        <item m="1" x="326"/>
        <item m="1" x="418"/>
        <item m="1" x="328"/>
        <item m="1" x="419"/>
        <item m="1" x="330"/>
        <item m="1" x="334"/>
        <item m="1" x="249"/>
        <item x="123"/>
        <item m="1" x="612"/>
        <item m="1" x="430"/>
        <item m="1" x="431"/>
        <item x="135"/>
        <item m="1" x="260"/>
        <item m="1" x="346"/>
        <item m="1" x="265"/>
        <item m="1" x="437"/>
        <item m="1" x="350"/>
        <item m="1" x="270"/>
        <item x="158"/>
        <item m="1" x="456"/>
        <item m="1" x="272"/>
        <item x="170"/>
        <item m="1" x="356"/>
        <item m="1" x="278"/>
        <item m="1" x="450"/>
        <item m="1" x="451"/>
        <item x="184"/>
        <item x="17"/>
        <item m="1" x="372"/>
        <item m="1" x="293"/>
        <item m="1" x="203"/>
        <item m="1" x="299"/>
        <item x="38"/>
        <item m="1" x="214"/>
        <item x="62"/>
        <item m="1" x="399"/>
        <item m="1" x="308"/>
        <item m="1" x="244"/>
        <item x="125"/>
        <item m="1" x="428"/>
        <item x="151"/>
        <item m="1" x="276"/>
        <item m="1" x="448"/>
        <item x="2"/>
        <item m="1" x="191"/>
        <item x="15"/>
        <item m="1" x="373"/>
        <item m="1" x="208"/>
        <item x="42"/>
        <item x="80"/>
        <item m="1" x="312"/>
        <item m="1" x="415"/>
        <item x="121"/>
        <item m="1" x="343"/>
        <item m="1" x="352"/>
        <item x="169"/>
        <item m="1" x="446"/>
        <item m="1" x="282"/>
        <item m="1" x="284"/>
        <item m="1" x="193"/>
        <item m="1" x="194"/>
        <item m="1" x="291"/>
        <item x="21"/>
        <item x="29"/>
        <item x="30"/>
        <item m="1" x="206"/>
        <item m="1" x="300"/>
        <item x="40"/>
        <item x="50"/>
        <item m="1" x="212"/>
        <item x="57"/>
        <item x="63"/>
        <item x="72"/>
        <item m="1" x="311"/>
        <item x="78"/>
        <item m="1" x="233"/>
        <item x="90"/>
        <item m="1" x="239"/>
        <item x="95"/>
        <item x="100"/>
        <item x="102"/>
        <item x="103"/>
        <item x="109"/>
        <item x="115"/>
        <item m="1" x="335"/>
        <item x="120"/>
        <item x="128"/>
        <item m="1" x="256"/>
        <item x="137"/>
        <item m="1" x="344"/>
        <item x="144"/>
        <item x="150"/>
        <item m="1" x="358"/>
        <item m="1" x="351"/>
        <item m="1" x="360"/>
        <item m="1" x="349"/>
        <item m="1" x="267"/>
        <item m="1" x="289"/>
        <item x="149"/>
        <item x="129"/>
        <item x="179"/>
        <item m="1" x="225"/>
        <item m="1" x="333"/>
        <item x="167"/>
        <item x="126"/>
        <item x="44"/>
        <item x="37"/>
        <item x="33"/>
        <item x="177"/>
        <item m="1" x="309"/>
        <item x="53"/>
        <item x="41"/>
        <item x="172"/>
        <item x="48"/>
        <item m="1" x="264"/>
        <item m="1" x="359"/>
        <item m="1" x="355"/>
        <item x="138"/>
        <item m="1" x="195"/>
        <item m="1" x="342"/>
        <item m="1" x="283"/>
        <item m="1" x="280"/>
        <item m="1" x="281"/>
        <item m="1" x="241"/>
        <item m="1" x="202"/>
        <item x="185"/>
        <item m="1" x="301"/>
        <item m="1" x="287"/>
        <item x="171"/>
        <item m="1" x="253"/>
        <item m="1" x="314"/>
        <item m="1" x="297"/>
        <item m="1" x="261"/>
        <item x="8"/>
        <item x="14"/>
        <item x="54"/>
        <item m="1" x="228"/>
        <item x="86"/>
        <item x="87"/>
        <item m="1" x="247"/>
        <item x="110"/>
        <item m="1" x="327"/>
        <item x="153"/>
        <item x="5"/>
        <item x="119"/>
        <item x="98"/>
        <item m="1" x="317"/>
        <item x="16"/>
        <item x="84"/>
        <item x="96"/>
        <item m="1" x="199"/>
        <item m="1" x="331"/>
        <item m="1" x="263"/>
        <item x="174"/>
        <item m="1" x="188"/>
        <item x="1"/>
        <item x="4"/>
        <item m="1" x="192"/>
        <item m="1" x="198"/>
        <item m="1" x="200"/>
        <item m="1" x="204"/>
        <item x="24"/>
        <item x="25"/>
        <item x="31"/>
        <item x="32"/>
        <item x="36"/>
        <item x="46"/>
        <item x="49"/>
        <item m="1" x="211"/>
        <item m="1" x="217"/>
        <item x="56"/>
        <item x="60"/>
        <item m="1" x="227"/>
        <item x="81"/>
        <item x="83"/>
        <item m="1" x="236"/>
        <item m="1" x="237"/>
        <item x="92"/>
        <item x="93"/>
        <item x="94"/>
        <item x="122"/>
        <item m="1" x="252"/>
        <item m="1" x="257"/>
        <item x="132"/>
        <item m="1" x="258"/>
        <item m="1" x="259"/>
        <item x="139"/>
        <item x="143"/>
        <item x="152"/>
        <item x="160"/>
        <item x="164"/>
        <item x="176"/>
        <item m="1" x="279"/>
        <item x="3"/>
        <item m="1" x="223"/>
        <item m="1" x="226"/>
        <item m="1" x="234"/>
        <item x="88"/>
        <item x="105"/>
        <item m="1" x="250"/>
        <item m="1" x="266"/>
        <item m="1" x="207"/>
        <item x="67"/>
        <item x="104"/>
        <item x="107"/>
        <item x="112"/>
        <item m="1" x="277"/>
        <item x="23"/>
        <item x="77"/>
        <item x="101"/>
        <item m="1" x="254"/>
        <item x="148"/>
        <item x="47"/>
        <item x="26"/>
        <item x="108"/>
        <item x="51"/>
        <item x="111"/>
        <item x="12"/>
        <item x="68"/>
        <item x="99"/>
        <item x="182"/>
        <item x="154"/>
        <item x="64"/>
        <item x="66"/>
        <item x="173"/>
        <item x="157"/>
        <item x="136"/>
        <item x="13"/>
        <item x="76"/>
        <item x="156"/>
        <item x="91"/>
        <item x="146"/>
        <item x="65"/>
        <item x="134"/>
        <item x="124"/>
        <item x="140"/>
        <item x="9"/>
        <item x="45"/>
        <item x="183"/>
        <item x="55"/>
        <item x="34"/>
        <item x="22"/>
        <item x="79"/>
        <item x="155"/>
        <item x="131"/>
        <item x="141"/>
        <item x="106"/>
        <item x="43"/>
        <item x="74"/>
        <item x="133"/>
        <item x="71"/>
        <item x="85"/>
        <item x="116"/>
        <item x="6"/>
        <item x="118"/>
        <item x="39"/>
        <item x="178"/>
        <item x="130"/>
        <item x="168"/>
        <item x="162"/>
        <item x="161"/>
        <item x="117"/>
        <item x="147"/>
        <item x="180"/>
        <item x="19"/>
        <item x="114"/>
        <item x="142"/>
        <item x="165"/>
        <item x="163"/>
        <item x="70"/>
        <item x="73"/>
        <item x="10"/>
        <item x="175"/>
        <item x="59"/>
        <item x="166"/>
        <item x="186"/>
        <item t="default"/>
      </items>
      <autoSortScope>
        <pivotArea dataOnly="0" outline="0" fieldPosition="0">
          <references count="1">
            <reference field="4294967294" count="1" selected="0">
              <x v="11"/>
            </reference>
          </references>
        </pivotArea>
      </autoSortScope>
    </pivotField>
    <pivotField axis="axisRow" showAll="0" defaultSubtotal="0">
      <items count="4">
        <item x="0"/>
        <item x="1"/>
        <item h="1" m="1" x="3"/>
        <item h="1" x="2"/>
      </items>
    </pivotField>
    <pivotField axis="axisRow" showAll="0" defaultSubtotal="0">
      <items count="9">
        <item x="1"/>
        <item x="2"/>
        <item x="4"/>
        <item x="0"/>
        <item m="1" x="8"/>
        <item m="1" x="7"/>
        <item x="3"/>
        <item m="1" x="6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1" showAll="0"/>
    <pivotField showAll="0"/>
    <pivotField showAll="0" defaultSubtotal="0"/>
    <pivotField showAll="0" defaultSubtotal="0"/>
    <pivotField showAll="0" defaultSubtotal="0"/>
    <pivotField showAll="0" defaultSubtotal="0"/>
    <pivotField numFmtId="2" showAll="0"/>
    <pivotField axis="axisPage" dataField="1" multipleItemSelectionAllowed="1" showAll="0" includeNewItemsInFilter="1">
      <items count="54">
        <item h="1" x="12"/>
        <item x="7"/>
        <item x="6"/>
        <item x="11"/>
        <item x="2"/>
        <item x="3"/>
        <item x="19"/>
        <item x="4"/>
        <item x="5"/>
        <item x="1"/>
        <item x="10"/>
        <item x="13"/>
        <item x="14"/>
        <item x="8"/>
        <item x="28"/>
        <item x="24"/>
        <item x="9"/>
        <item x="26"/>
        <item x="29"/>
        <item x="18"/>
        <item x="30"/>
        <item x="17"/>
        <item x="22"/>
        <item x="0"/>
        <item x="16"/>
        <item x="31"/>
        <item m="1" x="45"/>
        <item x="23"/>
        <item m="1" x="40"/>
        <item m="1" x="32"/>
        <item x="15"/>
        <item x="20"/>
        <item x="25"/>
        <item x="27"/>
        <item m="1" x="48"/>
        <item m="1" x="41"/>
        <item m="1" x="42"/>
        <item x="21"/>
        <item m="1" x="44"/>
        <item m="1" x="46"/>
        <item m="1" x="52"/>
        <item m="1" x="47"/>
        <item m="1" x="50"/>
        <item m="1" x="39"/>
        <item m="1" x="51"/>
        <item m="1" x="49"/>
        <item m="1" x="43"/>
        <item m="1" x="36"/>
        <item m="1" x="38"/>
        <item m="1" x="35"/>
        <item m="1" x="37"/>
        <item m="1" x="34"/>
        <item m="1" x="33"/>
        <item t="default"/>
      </items>
    </pivotField>
    <pivotField showAll="0" defaultSubtotal="0"/>
    <pivotField showAll="0"/>
    <pivotField dataField="1" showAll="0"/>
    <pivotField dataField="1" showAll="0"/>
    <pivotField dataField="1" showAll="0"/>
    <pivotField dataField="1"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1"/>
    <field x="2"/>
    <field x="0"/>
  </rowFields>
  <rowItems count="188">
    <i>
      <x/>
    </i>
    <i r="1">
      <x/>
    </i>
    <i r="2">
      <x v="517"/>
    </i>
    <i r="2">
      <x v="573"/>
    </i>
    <i r="2">
      <x v="634"/>
    </i>
    <i r="2">
      <x v="589"/>
    </i>
    <i r="2">
      <x v="571"/>
    </i>
    <i r="2">
      <x v="606"/>
    </i>
    <i r="2">
      <x v="635"/>
    </i>
    <i r="2">
      <x v="564"/>
    </i>
    <i r="2">
      <x v="653"/>
    </i>
    <i r="2">
      <x v="583"/>
    </i>
    <i r="2">
      <x v="575"/>
    </i>
    <i r="2">
      <x v="565"/>
    </i>
    <i r="2">
      <x v="588"/>
    </i>
    <i r="2">
      <x v="607"/>
    </i>
    <i r="2">
      <x v="675"/>
    </i>
    <i r="2">
      <x v="652"/>
    </i>
    <i r="2">
      <x v="684"/>
    </i>
    <i r="2">
      <x v="576"/>
    </i>
    <i r="2">
      <x v="572"/>
    </i>
    <i r="2">
      <x v="600"/>
    </i>
    <i r="2">
      <x v="663"/>
    </i>
    <i r="1">
      <x v="1"/>
    </i>
    <i r="2">
      <x v="499"/>
    </i>
    <i r="2">
      <x v="267"/>
    </i>
    <i r="2">
      <x v="490"/>
    </i>
    <i r="2">
      <x v="512"/>
    </i>
    <i r="2">
      <x v="513"/>
    </i>
    <i r="2">
      <x v="515"/>
    </i>
    <i r="2">
      <x v="514"/>
    </i>
    <i r="2">
      <x v="570"/>
    </i>
    <i r="2">
      <x v="516"/>
    </i>
    <i r="2">
      <x v="495"/>
    </i>
    <i r="2">
      <x v="654"/>
    </i>
    <i r="2">
      <x v="617"/>
    </i>
    <i r="2">
      <x v="582"/>
    </i>
    <i r="2">
      <x v="481"/>
    </i>
    <i r="2">
      <x v="557"/>
    </i>
    <i r="2">
      <x v="682"/>
    </i>
    <i r="2">
      <x v="636"/>
    </i>
    <i r="2">
      <x v="664"/>
    </i>
    <i r="2">
      <x v="488"/>
    </i>
    <i r="1">
      <x v="2"/>
    </i>
    <i r="2">
      <x v="489"/>
    </i>
    <i r="2">
      <x v="387"/>
    </i>
    <i r="2">
      <x v="558"/>
    </i>
    <i r="2">
      <x v="507"/>
    </i>
    <i r="2">
      <x v="479"/>
    </i>
    <i r="2">
      <x v="449"/>
    </i>
    <i r="2">
      <x v="435"/>
    </i>
    <i r="2">
      <x v="483"/>
    </i>
    <i r="2">
      <x v="396"/>
    </i>
    <i r="2">
      <x v="549"/>
    </i>
    <i r="2">
      <x v="461"/>
    </i>
    <i r="2">
      <x v="579"/>
    </i>
    <i r="2">
      <x v="638"/>
    </i>
    <i r="2">
      <x v="76"/>
    </i>
    <i r="2">
      <x v="614"/>
    </i>
    <i r="2">
      <x v="487"/>
    </i>
    <i r="2">
      <x v="556"/>
    </i>
    <i r="2">
      <x v="667"/>
    </i>
    <i r="2">
      <x v="391"/>
    </i>
    <i r="2">
      <x v="551"/>
    </i>
    <i r="2">
      <x v="472"/>
    </i>
    <i r="2">
      <x v="547"/>
    </i>
    <i r="2">
      <x v="443"/>
    </i>
    <i r="1">
      <x v="3"/>
    </i>
    <i r="2">
      <x v="363"/>
    </i>
    <i r="2">
      <x v="245"/>
    </i>
    <i r="2">
      <x v="372"/>
    </i>
    <i r="2">
      <x v="420"/>
    </i>
    <i r="2">
      <x v="386"/>
    </i>
    <i r="2">
      <x v="441"/>
    </i>
    <i r="2">
      <x v="543"/>
    </i>
    <i r="2">
      <x v="339"/>
    </i>
    <i r="2">
      <x v="454"/>
    </i>
    <i r="2">
      <x v="361"/>
    </i>
    <i r="2">
      <x v="427"/>
    </i>
    <i r="2">
      <x v="395"/>
    </i>
    <i r="2">
      <x v="473"/>
    </i>
    <i r="2">
      <x v="452"/>
    </i>
    <i r="2">
      <x v="665"/>
    </i>
    <i r="2">
      <x v="542"/>
    </i>
    <i r="2">
      <x v="353"/>
    </i>
    <i r="2">
      <x v="509"/>
    </i>
    <i r="2">
      <x v="546"/>
    </i>
    <i r="2">
      <x v="526"/>
    </i>
    <i r="2">
      <x v="683"/>
    </i>
    <i r="2">
      <x v="436"/>
    </i>
    <i r="2">
      <x v="464"/>
    </i>
    <i r="1">
      <x v="6"/>
    </i>
    <i r="2">
      <x v="621"/>
    </i>
    <i r="2">
      <x v="622"/>
    </i>
    <i r="2">
      <x v="624"/>
    </i>
    <i r="2">
      <x v="657"/>
    </i>
    <i r="2">
      <x v="626"/>
    </i>
    <i r="2">
      <x v="627"/>
    </i>
    <i r="2">
      <x v="643"/>
    </i>
    <i r="2">
      <x v="623"/>
    </i>
    <i r="2">
      <x v="625"/>
    </i>
    <i r="2">
      <x v="658"/>
    </i>
    <i r="2">
      <x v="630"/>
    </i>
    <i r="2">
      <x v="644"/>
    </i>
    <i r="2">
      <x v="642"/>
    </i>
    <i r="2">
      <x v="628"/>
    </i>
    <i r="2">
      <x v="629"/>
    </i>
    <i r="2">
      <x v="676"/>
    </i>
    <i r="2">
      <x v="645"/>
    </i>
    <i r="2">
      <x v="659"/>
    </i>
    <i r="2">
      <x v="680"/>
    </i>
    <i r="2">
      <x v="679"/>
    </i>
    <i r="2">
      <x v="631"/>
    </i>
    <i r="2">
      <x v="660"/>
    </i>
    <i r="2">
      <x v="632"/>
    </i>
    <i>
      <x v="1"/>
    </i>
    <i r="1">
      <x/>
    </i>
    <i r="2">
      <x v="597"/>
    </i>
    <i r="2">
      <x v="595"/>
    </i>
    <i r="2">
      <x v="580"/>
    </i>
    <i r="2">
      <x v="586"/>
    </i>
    <i r="2">
      <x v="620"/>
    </i>
    <i r="2">
      <x v="650"/>
    </i>
    <i r="2">
      <x v="598"/>
    </i>
    <i r="2">
      <x v="671"/>
    </i>
    <i r="2">
      <x v="672"/>
    </i>
    <i r="2">
      <x v="651"/>
    </i>
    <i r="1">
      <x v="1"/>
    </i>
    <i r="2">
      <x v="519"/>
    </i>
    <i r="2">
      <x v="521"/>
    </i>
    <i r="2">
      <x v="494"/>
    </i>
    <i r="2">
      <x v="534"/>
    </i>
    <i r="2">
      <x v="592"/>
    </i>
    <i r="2">
      <x v="520"/>
    </i>
    <i r="2">
      <x v="552"/>
    </i>
    <i r="2">
      <x v="553"/>
    </i>
    <i r="2">
      <x v="497"/>
    </i>
    <i r="2">
      <x v="611"/>
    </i>
    <i r="2">
      <x v="602"/>
    </i>
    <i r="2">
      <x v="674"/>
    </i>
    <i r="2">
      <x v="480"/>
    </i>
    <i r="2">
      <x v="673"/>
    </i>
    <i r="2">
      <x v="637"/>
    </i>
    <i r="2">
      <x v="655"/>
    </i>
    <i r="2">
      <x v="522"/>
    </i>
    <i r="2">
      <x v="485"/>
    </i>
    <i r="2">
      <x v="477"/>
    </i>
    <i r="1">
      <x v="2"/>
    </i>
    <i r="2">
      <x v="416"/>
    </i>
    <i r="2">
      <x v="458"/>
    </i>
    <i r="2">
      <x v="640"/>
    </i>
    <i r="2">
      <x v="401"/>
    </i>
    <i r="2">
      <x v="562"/>
    </i>
    <i r="2">
      <x v="544"/>
    </i>
    <i r="2">
      <x v="616"/>
    </i>
    <i r="2">
      <x v="508"/>
    </i>
    <i r="2">
      <x v="639"/>
    </i>
    <i r="2">
      <x v="596"/>
    </i>
    <i r="2">
      <x v="656"/>
    </i>
    <i r="2">
      <x v="574"/>
    </i>
    <i r="2">
      <x v="554"/>
    </i>
    <i r="2">
      <x v="385"/>
    </i>
    <i r="2">
      <x v="641"/>
    </i>
    <i r="1">
      <x v="3"/>
    </i>
    <i r="2">
      <x v="491"/>
    </i>
    <i r="2">
      <x v="251"/>
    </i>
    <i r="2">
      <x v="447"/>
    </i>
    <i r="2">
      <x v="310"/>
    </i>
    <i r="2">
      <x v="492"/>
    </i>
    <i r="2">
      <x v="457"/>
    </i>
    <i r="2">
      <x v="376"/>
    </i>
    <i r="2">
      <x v="238"/>
    </i>
    <i r="2">
      <x v="263"/>
    </i>
    <i r="2">
      <x v="153"/>
    </i>
    <i r="2">
      <x v="500"/>
    </i>
    <i r="2">
      <x v="476"/>
    </i>
    <i r="2">
      <x v="613"/>
    </i>
    <i r="2">
      <x v="612"/>
    </i>
    <i r="1">
      <x v="6"/>
    </i>
    <i r="2">
      <x v="633"/>
    </i>
    <i r="2">
      <x v="661"/>
    </i>
    <i r="2">
      <x v="646"/>
    </i>
    <i r="2">
      <x v="649"/>
    </i>
    <i r="2">
      <x v="670"/>
    </i>
    <i r="2">
      <x v="669"/>
    </i>
    <i r="2">
      <x v="647"/>
    </i>
    <i r="2">
      <x v="662"/>
    </i>
    <i r="2">
      <x v="648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3" hier="-1"/>
  </pageFields>
  <dataFields count="12">
    <dataField name=" Edycja I" fld="11" baseField="0" baseItem="55"/>
    <dataField name=" Edycja II" fld="12" baseField="0" baseItem="55"/>
    <dataField name=" Edycja III" fld="13" baseField="0" baseItem="55"/>
    <dataField name=" Edycja IV" fld="14" baseField="0" baseItem="55"/>
    <dataField name=" Edycja V" fld="15" baseField="0" baseItem="55"/>
    <dataField name=" Edycja VI" fld="16" baseField="0" baseItem="0" numFmtId="1"/>
    <dataField name="SUMA" fld="23" baseField="0" baseItem="0"/>
    <dataField name=" Top1" fld="26" baseField="1" baseItem="0"/>
    <dataField name=" Top2" fld="27" baseField="0" baseItem="267"/>
    <dataField name=" Top3" fld="28" baseField="0" baseItem="267"/>
    <dataField name=" Top4" fld="29" baseField="0" baseItem="267"/>
    <dataField name=" Rank" fld="30" baseField="1" baseItem="0"/>
  </dataFields>
  <formats count="50">
    <format dxfId="1550">
      <pivotArea collapsedLevelsAreSubtotals="1" fieldPosition="0">
        <references count="4">
          <reference field="4294967294" count="1" selected="0">
            <x v="4"/>
          </reference>
          <reference field="0" count="1">
            <x v="125"/>
          </reference>
          <reference field="1" count="1" selected="0">
            <x v="0"/>
          </reference>
          <reference field="2" count="1" selected="0">
            <x v="1"/>
          </reference>
        </references>
      </pivotArea>
    </format>
    <format dxfId="1549">
      <pivotArea collapsedLevelsAreSubtotals="1" fieldPosition="0">
        <references count="4">
          <reference field="4294967294" count="1" selected="0">
            <x v="4"/>
          </reference>
          <reference field="0" count="1">
            <x v="87"/>
          </reference>
          <reference field="1" count="1" selected="0">
            <x v="1"/>
          </reference>
          <reference field="2" count="1" selected="0">
            <x v="2"/>
          </reference>
        </references>
      </pivotArea>
    </format>
    <format dxfId="1548">
      <pivotArea collapsedLevelsAreSubtotals="1" fieldPosition="0">
        <references count="4">
          <reference field="4294967294" count="1" selected="0">
            <x v="4"/>
          </reference>
          <reference field="0" count="1">
            <x v="42"/>
          </reference>
          <reference field="1" count="1" selected="0">
            <x v="0"/>
          </reference>
          <reference field="2" count="1" selected="0">
            <x v="3"/>
          </reference>
        </references>
      </pivotArea>
    </format>
    <format dxfId="1547">
      <pivotArea collapsedLevelsAreSubtotals="1" fieldPosition="0">
        <references count="4">
          <reference field="4294967294" count="1" selected="0">
            <x v="0"/>
          </reference>
          <reference field="0" count="1">
            <x v="0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1546">
      <pivotArea collapsedLevelsAreSubtotals="1" fieldPosition="0">
        <references count="3">
          <reference field="0" count="26">
            <x v="260"/>
            <x v="383"/>
            <x v="387"/>
            <x v="391"/>
            <x v="396"/>
            <x v="409"/>
            <x v="413"/>
            <x v="435"/>
            <x v="438"/>
            <x v="443"/>
            <x v="449"/>
            <x v="461"/>
            <x v="466"/>
            <x v="472"/>
            <x v="479"/>
            <x v="483"/>
            <x v="484"/>
            <x v="487"/>
            <x v="489"/>
            <x v="506"/>
            <x v="507"/>
            <x v="535"/>
            <x v="549"/>
            <x v="550"/>
            <x v="551"/>
            <x v="558"/>
          </reference>
          <reference field="1" count="1" selected="0">
            <x v="0"/>
          </reference>
          <reference field="2" count="1" selected="0">
            <x v="0"/>
          </reference>
        </references>
      </pivotArea>
    </format>
    <format dxfId="1545">
      <pivotArea collapsedLevelsAreSubtotals="1" fieldPosition="0">
        <references count="2">
          <reference field="1" count="1" selected="0">
            <x v="0"/>
          </reference>
          <reference field="2" count="1">
            <x v="1"/>
          </reference>
        </references>
      </pivotArea>
    </format>
    <format dxfId="1544">
      <pivotArea collapsedLevelsAreSubtotals="1" fieldPosition="0">
        <references count="3">
          <reference field="0" count="25">
            <x v="245"/>
            <x v="339"/>
            <x v="353"/>
            <x v="361"/>
            <x v="363"/>
            <x v="364"/>
            <x v="371"/>
            <x v="372"/>
            <x v="382"/>
            <x v="386"/>
            <x v="392"/>
            <x v="395"/>
            <x v="420"/>
            <x v="427"/>
            <x v="430"/>
            <x v="441"/>
            <x v="454"/>
            <x v="471"/>
            <x v="473"/>
            <x v="496"/>
            <x v="509"/>
            <x v="510"/>
            <x v="536"/>
            <x v="537"/>
            <x v="542"/>
          </reference>
          <reference field="1" count="1" selected="0">
            <x v="0"/>
          </reference>
          <reference field="2" count="1" selected="0">
            <x v="1"/>
          </reference>
        </references>
      </pivotArea>
    </format>
    <format dxfId="1543">
      <pivotArea collapsedLevelsAreSubtotals="1" fieldPosition="0">
        <references count="2">
          <reference field="1" count="1" selected="0">
            <x v="0"/>
          </reference>
          <reference field="2" count="1">
            <x v="2"/>
          </reference>
        </references>
      </pivotArea>
    </format>
    <format dxfId="1542">
      <pivotArea collapsedLevelsAreSubtotals="1" fieldPosition="0">
        <references count="3">
          <reference field="0" count="23">
            <x v="141"/>
            <x v="162"/>
            <x v="164"/>
            <x v="167"/>
            <x v="188"/>
            <x v="190"/>
            <x v="191"/>
            <x v="216"/>
            <x v="217"/>
            <x v="269"/>
            <x v="279"/>
            <x v="304"/>
            <x v="307"/>
            <x v="312"/>
            <x v="324"/>
            <x v="338"/>
            <x v="351"/>
            <x v="354"/>
            <x v="426"/>
            <x v="432"/>
            <x v="469"/>
            <x v="474"/>
            <x v="505"/>
          </reference>
          <reference field="1" count="1" selected="0">
            <x v="0"/>
          </reference>
          <reference field="2" count="1" selected="0">
            <x v="2"/>
          </reference>
        </references>
      </pivotArea>
    </format>
    <format dxfId="1541">
      <pivotArea collapsedLevelsAreSubtotals="1" fieldPosition="0">
        <references count="2">
          <reference field="1" count="1" selected="0">
            <x v="0"/>
          </reference>
          <reference field="2" count="1">
            <x v="3"/>
          </reference>
        </references>
      </pivotArea>
    </format>
    <format dxfId="1540">
      <pivotArea collapsedLevelsAreSubtotals="1" fieldPosition="0">
        <references count="3">
          <reference field="0" count="22">
            <x v="40"/>
            <x v="55"/>
            <x v="98"/>
            <x v="115"/>
            <x v="124"/>
            <x v="159"/>
            <x v="204"/>
            <x v="236"/>
            <x v="250"/>
            <x v="270"/>
            <x v="294"/>
            <x v="315"/>
            <x v="325"/>
            <x v="346"/>
            <x v="366"/>
            <x v="422"/>
            <x v="440"/>
            <x v="459"/>
            <x v="462"/>
            <x v="475"/>
            <x v="502"/>
            <x v="539"/>
          </reference>
          <reference field="1" count="1" selected="0">
            <x v="0"/>
          </reference>
          <reference field="2" count="1" selected="0">
            <x v="3"/>
          </reference>
        </references>
      </pivotArea>
    </format>
    <format dxfId="1539">
      <pivotArea collapsedLevelsAreSubtotals="1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1538">
      <pivotArea collapsedLevelsAreSubtotals="1" fieldPosition="0">
        <references count="3">
          <reference field="0" count="18">
            <x v="267"/>
            <x v="468"/>
            <x v="470"/>
            <x v="481"/>
            <x v="488"/>
            <x v="490"/>
            <x v="493"/>
            <x v="495"/>
            <x v="499"/>
            <x v="512"/>
            <x v="513"/>
            <x v="514"/>
            <x v="515"/>
            <x v="516"/>
            <x v="518"/>
            <x v="533"/>
            <x v="545"/>
            <x v="557"/>
          </reference>
          <reference field="1" count="1" selected="0">
            <x v="0"/>
          </reference>
          <reference field="2" count="1" selected="0">
            <x v="6"/>
          </reference>
        </references>
      </pivotArea>
    </format>
    <format dxfId="1537">
      <pivotArea collapsedLevelsAreSubtotals="1" fieldPosition="0">
        <references count="1">
          <reference field="1" count="1">
            <x v="1"/>
          </reference>
        </references>
      </pivotArea>
    </format>
    <format dxfId="1536">
      <pivotArea collapsedLevelsAreSubtotals="1" fieldPosition="0">
        <references count="2">
          <reference field="1" count="1" selected="0">
            <x v="1"/>
          </reference>
          <reference field="2" count="1">
            <x v="0"/>
          </reference>
        </references>
      </pivotArea>
    </format>
    <format dxfId="1535">
      <pivotArea collapsedLevelsAreSubtotals="1" fieldPosition="0">
        <references count="3">
          <reference field="0" count="12">
            <x v="385"/>
            <x v="401"/>
            <x v="411"/>
            <x v="416"/>
            <x v="439"/>
            <x v="486"/>
            <x v="508"/>
            <x v="544"/>
            <x v="554"/>
            <x v="559"/>
            <x v="560"/>
            <x v="562"/>
          </reference>
          <reference field="1" count="1" selected="0">
            <x v="1"/>
          </reference>
          <reference field="2" count="1" selected="0">
            <x v="0"/>
          </reference>
        </references>
      </pivotArea>
    </format>
    <format dxfId="1534">
      <pivotArea collapsedLevelsAreSubtotals="1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1533">
      <pivotArea collapsedLevelsAreSubtotals="1" fieldPosition="0">
        <references count="3">
          <reference field="0" count="20">
            <x v="153"/>
            <x v="238"/>
            <x v="251"/>
            <x v="263"/>
            <x v="275"/>
            <x v="310"/>
            <x v="314"/>
            <x v="376"/>
            <x v="431"/>
            <x v="442"/>
            <x v="447"/>
            <x v="450"/>
            <x v="457"/>
            <x v="463"/>
            <x v="476"/>
            <x v="491"/>
            <x v="492"/>
            <x v="500"/>
            <x v="511"/>
            <x v="538"/>
          </reference>
          <reference field="1" count="1" selected="0">
            <x v="1"/>
          </reference>
          <reference field="2" count="1" selected="0">
            <x v="1"/>
          </reference>
        </references>
      </pivotArea>
    </format>
    <format dxfId="1532">
      <pivotArea collapsedLevelsAreSubtotals="1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1531">
      <pivotArea collapsedLevelsAreSubtotals="1" fieldPosition="0">
        <references count="3">
          <reference field="0" count="21">
            <x v="47"/>
            <x v="181"/>
            <x v="223"/>
            <x v="248"/>
            <x v="308"/>
            <x v="322"/>
            <x v="323"/>
            <x v="337"/>
            <x v="341"/>
            <x v="373"/>
            <x v="394"/>
            <x v="405"/>
            <x v="423"/>
            <x v="446"/>
            <x v="456"/>
            <x v="478"/>
            <x v="498"/>
            <x v="530"/>
            <x v="531"/>
            <x v="532"/>
            <x v="548"/>
          </reference>
          <reference field="1" count="1" selected="0">
            <x v="1"/>
          </reference>
          <reference field="2" count="1" selected="0">
            <x v="2"/>
          </reference>
        </references>
      </pivotArea>
    </format>
    <format dxfId="1530">
      <pivotArea collapsedLevelsAreSubtotals="1" fieldPosition="0">
        <references count="2">
          <reference field="1" count="1" selected="0">
            <x v="1"/>
          </reference>
          <reference field="2" count="1">
            <x v="3"/>
          </reference>
        </references>
      </pivotArea>
    </format>
    <format dxfId="1529">
      <pivotArea collapsedLevelsAreSubtotals="1" fieldPosition="0">
        <references count="3">
          <reference field="0" count="16">
            <x v="51"/>
            <x v="195"/>
            <x v="237"/>
            <x v="272"/>
            <x v="274"/>
            <x v="303"/>
            <x v="330"/>
            <x v="333"/>
            <x v="334"/>
            <x v="335"/>
            <x v="414"/>
            <x v="425"/>
            <x v="445"/>
            <x v="501"/>
            <x v="503"/>
            <x v="504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1528">
      <pivotArea collapsedLevelsAreSubtotals="1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1527">
      <pivotArea collapsedLevelsAreSubtotals="1" fieldPosition="0">
        <references count="3">
          <reference field="0" count="15">
            <x v="477"/>
            <x v="480"/>
            <x v="485"/>
            <x v="494"/>
            <x v="497"/>
            <x v="519"/>
            <x v="520"/>
            <x v="521"/>
            <x v="522"/>
            <x v="523"/>
            <x v="524"/>
            <x v="534"/>
            <x v="552"/>
            <x v="553"/>
            <x v="561"/>
          </reference>
          <reference field="1" count="1" selected="0">
            <x v="1"/>
          </reference>
          <reference field="2" count="1" selected="0">
            <x v="6"/>
          </reference>
        </references>
      </pivotArea>
    </format>
    <format dxfId="1526">
      <pivotArea outline="0" collapsedLevelsAreSubtotals="1" fieldPosition="0">
        <references count="1">
          <reference field="4294967294" count="4" selected="0">
            <x v="7"/>
            <x v="8"/>
            <x v="9"/>
            <x v="10"/>
          </reference>
        </references>
      </pivotArea>
    </format>
    <format dxfId="1525">
      <pivotArea dataOnly="0" labelOnly="1" outline="0" fieldPosition="0">
        <references count="1">
          <reference field="4294967294" count="4">
            <x v="7"/>
            <x v="8"/>
            <x v="9"/>
            <x v="10"/>
          </reference>
        </references>
      </pivotArea>
    </format>
    <format dxfId="1524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5">
            <x v="267"/>
            <x v="481"/>
            <x v="488"/>
            <x v="490"/>
            <x v="495"/>
            <x v="499"/>
            <x v="512"/>
            <x v="513"/>
            <x v="514"/>
            <x v="515"/>
            <x v="516"/>
            <x v="533"/>
            <x v="545"/>
            <x v="570"/>
            <x v="582"/>
          </reference>
          <reference field="1" count="1" selected="0">
            <x v="0"/>
          </reference>
          <reference field="2" count="1" selected="0">
            <x v="0"/>
          </reference>
        </references>
      </pivotArea>
    </format>
    <format dxfId="1523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1522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6">
            <x v="76"/>
            <x v="260"/>
            <x v="387"/>
            <x v="396"/>
            <x v="421"/>
            <x v="435"/>
            <x v="449"/>
            <x v="461"/>
            <x v="479"/>
            <x v="484"/>
            <x v="487"/>
            <x v="489"/>
            <x v="507"/>
            <x v="549"/>
            <x v="558"/>
            <x v="579"/>
          </reference>
          <reference field="1" count="1" selected="0">
            <x v="0"/>
          </reference>
          <reference field="2" count="1" selected="0">
            <x v="1"/>
          </reference>
        </references>
      </pivotArea>
    </format>
    <format dxfId="1521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0"/>
          </reference>
          <reference field="2" count="1">
            <x v="2"/>
          </reference>
        </references>
      </pivotArea>
    </format>
    <format dxfId="1520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25">
            <x v="245"/>
            <x v="339"/>
            <x v="353"/>
            <x v="361"/>
            <x v="363"/>
            <x v="372"/>
            <x v="382"/>
            <x v="386"/>
            <x v="395"/>
            <x v="420"/>
            <x v="427"/>
            <x v="430"/>
            <x v="436"/>
            <x v="441"/>
            <x v="452"/>
            <x v="454"/>
            <x v="471"/>
            <x v="473"/>
            <x v="496"/>
            <x v="509"/>
            <x v="510"/>
            <x v="526"/>
            <x v="527"/>
            <x v="537"/>
            <x v="601"/>
          </reference>
          <reference field="1" count="1" selected="0">
            <x v="0"/>
          </reference>
          <reference field="2" count="1" selected="0">
            <x v="2"/>
          </reference>
        </references>
      </pivotArea>
    </format>
    <format dxfId="1519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0"/>
          </reference>
          <reference field="2" count="1">
            <x v="3"/>
          </reference>
        </references>
      </pivotArea>
    </format>
    <format dxfId="1518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20">
            <x v="141"/>
            <x v="162"/>
            <x v="164"/>
            <x v="188"/>
            <x v="190"/>
            <x v="191"/>
            <x v="216"/>
            <x v="269"/>
            <x v="279"/>
            <x v="304"/>
            <x v="312"/>
            <x v="326"/>
            <x v="338"/>
            <x v="340"/>
            <x v="351"/>
            <x v="399"/>
            <x v="404"/>
            <x v="415"/>
            <x v="432"/>
            <x v="541"/>
          </reference>
          <reference field="1" count="1" selected="0">
            <x v="0"/>
          </reference>
          <reference field="2" count="1" selected="0">
            <x v="3"/>
          </reference>
        </references>
      </pivotArea>
    </format>
    <format dxfId="1517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0"/>
          </reference>
          <reference field="2" count="1">
            <x v="6"/>
          </reference>
        </references>
      </pivotArea>
    </format>
    <format dxfId="1516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5">
            <x v="517"/>
            <x v="564"/>
            <x v="565"/>
            <x v="568"/>
            <x v="571"/>
            <x v="572"/>
            <x v="573"/>
            <x v="575"/>
            <x v="576"/>
            <x v="577"/>
            <x v="583"/>
            <x v="588"/>
            <x v="589"/>
            <x v="591"/>
            <x v="600"/>
          </reference>
          <reference field="1" count="1" selected="0">
            <x v="0"/>
          </reference>
          <reference field="2" count="1" selected="0">
            <x v="6"/>
          </reference>
        </references>
      </pivotArea>
    </format>
    <format dxfId="1515">
      <pivotArea collapsedLevelsAreSubtotals="1" fieldPosition="0">
        <references count="2">
          <reference field="4294967294" count="4" selected="0">
            <x v="7"/>
            <x v="8"/>
            <x v="9"/>
            <x v="10"/>
          </reference>
          <reference field="1" count="1">
            <x v="1"/>
          </reference>
        </references>
      </pivotArea>
    </format>
    <format dxfId="1514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513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2">
            <x v="485"/>
            <x v="494"/>
            <x v="497"/>
            <x v="519"/>
            <x v="520"/>
            <x v="521"/>
            <x v="552"/>
            <x v="553"/>
            <x v="581"/>
            <x v="590"/>
            <x v="592"/>
            <x v="599"/>
          </reference>
          <reference field="1" count="1" selected="0">
            <x v="1"/>
          </reference>
          <reference field="2" count="1" selected="0">
            <x v="0"/>
          </reference>
        </references>
      </pivotArea>
    </format>
    <format dxfId="1512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1"/>
          </reference>
        </references>
      </pivotArea>
    </format>
    <format dxfId="1511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0">
            <x v="385"/>
            <x v="401"/>
            <x v="416"/>
            <x v="439"/>
            <x v="508"/>
            <x v="544"/>
            <x v="562"/>
            <x v="574"/>
            <x v="593"/>
            <x v="596"/>
          </reference>
          <reference field="1" count="1" selected="0">
            <x v="1"/>
          </reference>
          <reference field="2" count="1" selected="0">
            <x v="1"/>
          </reference>
        </references>
      </pivotArea>
    </format>
    <format dxfId="1510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1509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6">
            <x v="153"/>
            <x v="238"/>
            <x v="251"/>
            <x v="263"/>
            <x v="275"/>
            <x v="310"/>
            <x v="314"/>
            <x v="376"/>
            <x v="442"/>
            <x v="447"/>
            <x v="450"/>
            <x v="457"/>
            <x v="491"/>
            <x v="492"/>
            <x v="500"/>
            <x v="538"/>
          </reference>
          <reference field="1" count="1" selected="0">
            <x v="1"/>
          </reference>
          <reference field="2" count="1" selected="0">
            <x v="2"/>
          </reference>
        </references>
      </pivotArea>
    </format>
    <format dxfId="1508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3"/>
          </reference>
        </references>
      </pivotArea>
    </format>
    <format dxfId="1507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16">
            <x v="47"/>
            <x v="202"/>
            <x v="223"/>
            <x v="248"/>
            <x v="308"/>
            <x v="322"/>
            <x v="341"/>
            <x v="394"/>
            <x v="423"/>
            <x v="446"/>
            <x v="456"/>
            <x v="478"/>
            <x v="530"/>
            <x v="531"/>
            <x v="532"/>
            <x v="548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1506">
      <pivotArea collapsedLevelsAreSubtotals="1" fieldPosition="0">
        <references count="3">
          <reference field="4294967294" count="4" selected="0">
            <x v="7"/>
            <x v="8"/>
            <x v="9"/>
            <x v="10"/>
          </reference>
          <reference field="1" count="1" selected="0">
            <x v="1"/>
          </reference>
          <reference field="2" count="1">
            <x v="6"/>
          </reference>
        </references>
      </pivotArea>
    </format>
    <format dxfId="1505">
      <pivotArea collapsedLevelsAreSubtotals="1" fieldPosition="0">
        <references count="4">
          <reference field="4294967294" count="4" selected="0">
            <x v="7"/>
            <x v="8"/>
            <x v="9"/>
            <x v="10"/>
          </reference>
          <reference field="0" count="5">
            <x v="580"/>
            <x v="586"/>
            <x v="595"/>
            <x v="597"/>
            <x v="598"/>
          </reference>
          <reference field="1" count="1" selected="0">
            <x v="1"/>
          </reference>
          <reference field="2" count="1" selected="0">
            <x v="6"/>
          </reference>
        </references>
      </pivotArea>
    </format>
    <format dxfId="150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50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502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1501">
      <pivotArea dataOnly="0" labelOnly="1" outline="0" fieldPosition="0">
        <references count="1">
          <reference field="4294967294" count="1">
            <x v="6"/>
          </reference>
        </references>
      </pivotArea>
    </format>
  </formats>
  <pivotTableStyleInfo name="PivotStyleMedium5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ategoria" xr10:uid="{E44F091E-9627-4F06-AF9F-3CA16EDD534A}" sourceName="Kategoria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łeć" xr10:uid="{BA2ACB35-D2E9-45E3-8F6D-0A955535A246}" sourceName="Płeć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ategoria" xr10:uid="{29BCA57F-C016-4DA4-B3BF-238974A3DDB7}" cache="Fragmentator_Kategoria" caption="Kategoria" columnCount="6" rowHeight="241300"/>
  <slicer name="Płeć" xr10:uid="{A776D5C5-6145-4E76-8050-A12574A3589F}" cache="Fragmentator_Płeć" caption="Płeć" columnCount="3" style="SlicerStyleLight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tka" displayName="Matka" ref="B14:AE376" totalsRowCount="1" headerRowDxfId="1500">
  <autoFilter ref="B14:AE375" xr:uid="{00000000-0009-0000-0100-000001000000}">
    <filterColumn colId="1">
      <filters>
        <filter val="K"/>
      </filters>
    </filterColumn>
    <filterColumn colId="2">
      <filters>
        <filter val="E-1"/>
      </filters>
    </filterColumn>
  </autoFilter>
  <sortState xmlns:xlrd2="http://schemas.microsoft.com/office/spreadsheetml/2017/richdata2" ref="B15:AE375">
    <sortCondition ref="B14:B375"/>
  </sortState>
  <tableColumns count="30">
    <tableColumn id="1" xr3:uid="{00000000-0010-0000-0000-000001000000}" name="Nazwisko i Imię" dataDxfId="1499"/>
    <tableColumn id="2" xr3:uid="{00000000-0010-0000-0000-000002000000}" name="Płeć" dataDxfId="1498" totalsRowDxfId="1468">
      <calculatedColumnFormula>_xlfn.XLOOKUP(Matka[[#This Row],[Nazwisko i Imię]],Licencje[Nazw i imię],Licencje[Płeć],"",0)</calculatedColumnFormula>
    </tableColumn>
    <tableColumn id="3" xr3:uid="{00000000-0010-0000-0000-000003000000}" name="Kategoria" dataDxfId="1497" totalsRowDxfId="1467">
      <calculatedColumnFormula>_xlfn.XLOOKUP(Matka[[#This Row],[Nazwisko i Imię]],Licencje[Nazw i imię],Licencje[Kat.],"",0)</calculatedColumnFormula>
    </tableColumn>
    <tableColumn id="4" xr3:uid="{00000000-0010-0000-0000-000004000000}" name="Klub" dataDxfId="1496" totalsRowDxfId="1466">
      <calculatedColumnFormula>_xlfn.XLOOKUP(Matka[[#This Row],[Nazwisko i Imię]],Licencje[Nazw i imię],Licencje[Klub],"",0)</calculatedColumnFormula>
    </tableColumn>
    <tableColumn id="5" xr3:uid="{00000000-0010-0000-0000-000005000000}" name="Szkoła" dataDxfId="1495" totalsRowDxfId="1465">
      <calculatedColumnFormula>_xlfn.XLOOKUP(Matka[[#This Row],[Nazwisko i Imię]],Licencje[Nazw i imię],Licencje[Szkoła],"",0)</calculatedColumnFormula>
    </tableColumn>
    <tableColumn id="30" xr3:uid="{14BB8E79-D2EF-4BEE-A266-7A8D370E8B42}" name="1" dataDxfId="1494" totalsRowDxfId="1464"/>
    <tableColumn id="29" xr3:uid="{8A5DED83-DAAE-4172-8BA6-E3652029364A}" name="2" dataDxfId="1493" totalsRowDxfId="1463"/>
    <tableColumn id="28" xr3:uid="{95FA7BA5-EDC9-4E7D-A25D-60C7EBE306F6}" name="3" dataDxfId="1492" totalsRowDxfId="1462"/>
    <tableColumn id="27" xr3:uid="{7549D413-C55E-477A-BD9D-24AC7C87E23E}" name="4" dataDxfId="1491" totalsRowDxfId="1461"/>
    <tableColumn id="26" xr3:uid="{42576F30-A74B-4023-85D6-714EC197F517}" name="5" dataDxfId="1471" totalsRowDxfId="1460"/>
    <tableColumn id="25" xr3:uid="{C5BBC65E-991F-4F2C-A0BD-F6AC007193C3}" name="6" dataDxfId="1469" totalsRowDxfId="1459"/>
    <tableColumn id="6" xr3:uid="{00000000-0010-0000-0000-000006000000}" name="Edycja I" totalsRowFunction="custom" dataDxfId="1470" totalsRowDxfId="1458">
      <calculatedColumnFormula>_xlfn.XLOOKUP(Matka[[#This Row],[1]],$B$2:$B$13,$C$2:$C$13,0,0)</calculatedColumnFormula>
      <totalsRowFormula>SUBTOTAL(9,Matka[Edycja I])</totalsRowFormula>
    </tableColumn>
    <tableColumn id="13" xr3:uid="{00000000-0010-0000-0000-00000D000000}" name="Edycja II" totalsRowFunction="custom" dataDxfId="1490" totalsRowDxfId="1457">
      <calculatedColumnFormula>_xlfn.XLOOKUP(Matka[[#This Row],[2]],$B$2:$B$13,$C$2:$C$13,0,0)</calculatedColumnFormula>
      <totalsRowFormula>SUBTOTAL(9,Matka[Edycja II])</totalsRowFormula>
    </tableColumn>
    <tableColumn id="11" xr3:uid="{00000000-0010-0000-0000-00000B000000}" name="Edycja III" totalsRowFunction="custom" dataDxfId="1489" totalsRowDxfId="1456">
      <calculatedColumnFormula>_xlfn.XLOOKUP(Matka[[#This Row],[3]],$B$2:$B$13,$C$2:$C$13,0,0)</calculatedColumnFormula>
      <totalsRowFormula>SUBTOTAL(9,Matka[Edycja III])</totalsRowFormula>
    </tableColumn>
    <tableColumn id="15" xr3:uid="{00000000-0010-0000-0000-00000F000000}" name="Edycja IV" totalsRowFunction="custom" dataDxfId="1488" totalsRowDxfId="1455">
      <calculatedColumnFormula>_xlfn.XLOOKUP(Matka[[#This Row],[4]],$B$2:$B$13,$C$2:$C$13,0,0)</calculatedColumnFormula>
      <totalsRowFormula>SUBTOTAL(9,Matka[Edycja IV])</totalsRowFormula>
    </tableColumn>
    <tableColumn id="14" xr3:uid="{00000000-0010-0000-0000-00000E000000}" name="Edycja V" totalsRowFunction="custom" dataDxfId="1487" totalsRowDxfId="1454">
      <calculatedColumnFormula>_xlfn.XLOOKUP(Matka[[#This Row],[5]],$B$2:$B$13,$C$2:$C$13,0,0)</calculatedColumnFormula>
      <totalsRowFormula>SUBTOTAL(9,Matka[Edycja V])</totalsRowFormula>
    </tableColumn>
    <tableColumn id="18" xr3:uid="{FC06535E-4A75-449C-84BE-02073D8D8F97}" name="Edycja VI" dataDxfId="1486" totalsRowDxfId="1453">
      <calculatedColumnFormula>_xlfn.XLOOKUP(Matka[[#This Row],[6]],$B$2:$B$13,$C$2:$C$13,0,0)</calculatedColumnFormula>
    </tableColumn>
    <tableColumn id="7" xr3:uid="{00000000-0010-0000-0000-000007000000}" name="Sztafety I" totalsRowFunction="custom" dataDxfId="1485" totalsRowDxfId="1452">
      <totalsRowFormula>SUBTOTAL(9,Matka[Sztafety I])</totalsRowFormula>
    </tableColumn>
    <tableColumn id="12" xr3:uid="{00000000-0010-0000-0000-00000C000000}" name="Sztafety II" totalsRowFunction="custom" dataDxfId="1484" totalsRowDxfId="1451">
      <totalsRowFormula>SUBTOTAL(9,Matka[Sztafety II])</totalsRowFormula>
    </tableColumn>
    <tableColumn id="10" xr3:uid="{00000000-0010-0000-0000-00000A000000}" name="Sztafety III" totalsRowFunction="custom" dataDxfId="1483" totalsRowDxfId="1450">
      <totalsRowFormula>SUBTOTAL(9,Matka[Sztafety III])</totalsRowFormula>
    </tableColumn>
    <tableColumn id="17" xr3:uid="{00000000-0010-0000-0000-000011000000}" name="Sztafety IV" totalsRowFunction="custom" dataDxfId="1482" totalsRowDxfId="1449">
      <totalsRowFormula>SUBTOTAL(9,Matka[Sztafety IV])</totalsRowFormula>
    </tableColumn>
    <tableColumn id="16" xr3:uid="{00000000-0010-0000-0000-000010000000}" name="Sztafety V" totalsRowFunction="custom" dataDxfId="1481" totalsRowDxfId="1448">
      <totalsRowFormula>SUBTOTAL(9,Matka[Sztafety V])</totalsRowFormula>
    </tableColumn>
    <tableColumn id="19" xr3:uid="{D04930BC-2B2B-4402-A5F9-371626A39C33}" name="Sztafety VI" totalsRowFunction="custom" dataDxfId="1480" totalsRowDxfId="1447">
      <totalsRowFormula>SUBTOTAL(9,Matka[Sztafety VI])</totalsRowFormula>
    </tableColumn>
    <tableColumn id="8" xr3:uid="{00000000-0010-0000-0000-000008000000}" name="SUMA wlb" dataDxfId="1479" totalsRowDxfId="1446"/>
    <tableColumn id="9" xr3:uid="{00000000-0010-0000-0000-000009000000}" name="Razem" dataDxfId="1478" totalsRowDxfId="1445">
      <calculatedColumnFormula>SUM(Matka[[#This Row],[Edycja I]:[Sztafety V]])</calculatedColumnFormula>
    </tableColumn>
    <tableColumn id="24" xr3:uid="{08001560-3862-45F5-8243-A41438AD5938}" name="Miejsca" dataDxfId="1477" totalsRowDxfId="1444">
      <calculatedColumnFormula>_xlfn.TEXTJOIN(" | ",1,Matka[[#This Row],[Top1]],Matka[[#This Row],[Top2]],Matka[[#This Row],[Top3]],Matka[[#This Row],[Top4]])</calculatedColumnFormula>
    </tableColumn>
    <tableColumn id="23" xr3:uid="{1D7A69FD-6CCF-409D-95BA-5759E9748219}" name="Top1" dataDxfId="1476" totalsRowDxfId="1443">
      <calculatedColumnFormula>IFERROR(SMALL(Matka[[#This Row],[1]:[6]],1),99)</calculatedColumnFormula>
    </tableColumn>
    <tableColumn id="22" xr3:uid="{49DBC323-9E55-4313-9A5A-F494CA203956}" name="Top2" dataDxfId="1475" totalsRowDxfId="1442">
      <calculatedColumnFormula>IFERROR(SMALL(Matka[[#This Row],[1]:[6]],2),99)</calculatedColumnFormula>
    </tableColumn>
    <tableColumn id="21" xr3:uid="{A860D7B1-2D5D-42D2-8295-5857AA1BE1E5}" name="Top3" dataDxfId="1474" totalsRowDxfId="1441">
      <calculatedColumnFormula>IFERROR(SMALL(Matka[[#This Row],[1]:[6]],3),99)</calculatedColumnFormula>
    </tableColumn>
    <tableColumn id="20" xr3:uid="{24CCBD4C-785B-4CCB-8A1B-785A5F2C0FB6}" name="Top4" dataDxfId="1473" totalsRowDxfId="1440">
      <calculatedColumnFormula>IFERROR(SMALL(Matka[[#This Row],[1]:[6]],4),99)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59FA85-E6D1-4439-8F23-23854E446E24}" name="Licencje" displayName="Licencje" ref="A1:J1308" totalsRowShown="0">
  <autoFilter ref="A1:J1308" xr:uid="{E559FA85-E6D1-4439-8F23-23854E446E24}"/>
  <sortState xmlns:xlrd2="http://schemas.microsoft.com/office/spreadsheetml/2017/richdata2" ref="A2:J1192">
    <sortCondition ref="A1:A1192"/>
  </sortState>
  <tableColumns count="10">
    <tableColumn id="1" xr3:uid="{589FDDF3-005F-4CBF-9FB6-35C644FA9F7A}" name="Nazw i imię">
      <calculatedColumnFormula>_xlfn.TEXTJOIN(" ",1,Licencje[[#This Row],[Nazwisko]],Licencje[[#This Row],[Imię]])</calculatedColumnFormula>
    </tableColumn>
    <tableColumn id="2" xr3:uid="{A69AFA5E-4929-47C1-A6A1-6D27D9974513}" name="Płeć"/>
    <tableColumn id="3" xr3:uid="{4F65FF2B-3094-402A-909F-5AD8F797440F}" name="Licencja"/>
    <tableColumn id="4" xr3:uid="{679C36F9-EC95-48F5-852A-CDCC47A430CC}" name="Ważność"/>
    <tableColumn id="5" xr3:uid="{A8A2EF32-6564-4DE9-8B3F-3F852652663F}" name="Kat."/>
    <tableColumn id="6" xr3:uid="{B13AC5A0-7C5B-4FF1-9F05-ED921BA9C43A}" name="Nazwisko"/>
    <tableColumn id="7" xr3:uid="{69BE7D9C-1CEC-4681-8201-C25B5EB5CC2C}" name="Imię"/>
    <tableColumn id="8" xr3:uid="{019D0273-D443-465C-8986-80CB1936B547}" name="DataUr" dataDxfId="1472"/>
    <tableColumn id="9" xr3:uid="{26E59CC3-C6DA-416D-AB1E-929296BE562E}" name="Klub"/>
    <tableColumn id="10" xr3:uid="{DD958145-B649-4FCA-8DFD-372984CE911A}" name="Szkoł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3:N98"/>
  <sheetViews>
    <sheetView workbookViewId="0">
      <selection activeCell="B20" sqref="B20"/>
    </sheetView>
  </sheetViews>
  <sheetFormatPr defaultRowHeight="15" x14ac:dyDescent="0.25"/>
  <cols>
    <col min="1" max="1" width="30.5703125" bestFit="1" customWidth="1"/>
    <col min="2" max="13" width="10.5703125" customWidth="1"/>
    <col min="14" max="14" width="11.85546875" bestFit="1" customWidth="1"/>
  </cols>
  <sheetData>
    <row r="3" spans="1:14" x14ac:dyDescent="0.25">
      <c r="A3" s="5" t="s">
        <v>279</v>
      </c>
      <c r="B3" s="13" t="s">
        <v>289</v>
      </c>
      <c r="C3" s="13" t="s">
        <v>288</v>
      </c>
      <c r="D3" s="13" t="s">
        <v>286</v>
      </c>
      <c r="E3" s="13" t="s">
        <v>287</v>
      </c>
      <c r="F3" s="13" t="s">
        <v>290</v>
      </c>
      <c r="G3" s="13" t="s">
        <v>291</v>
      </c>
      <c r="H3" s="13" t="s">
        <v>296</v>
      </c>
      <c r="I3" s="13" t="s">
        <v>298</v>
      </c>
      <c r="J3" s="13" t="s">
        <v>297</v>
      </c>
      <c r="K3" s="13" t="s">
        <v>299</v>
      </c>
      <c r="L3" s="13" t="s">
        <v>1379</v>
      </c>
      <c r="M3" s="13" t="s">
        <v>1381</v>
      </c>
      <c r="N3" t="s">
        <v>3232</v>
      </c>
    </row>
    <row r="4" spans="1:14" x14ac:dyDescent="0.25">
      <c r="A4" s="18" t="s">
        <v>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2"/>
      <c r="M4" s="21"/>
      <c r="N4" s="29"/>
    </row>
    <row r="5" spans="1:14" x14ac:dyDescent="0.25">
      <c r="A5" s="19" t="s">
        <v>54</v>
      </c>
      <c r="B5" s="29">
        <v>35</v>
      </c>
      <c r="C5" s="21">
        <v>3.25</v>
      </c>
      <c r="D5" s="29">
        <v>36</v>
      </c>
      <c r="E5" s="21">
        <v>4</v>
      </c>
      <c r="F5" s="29">
        <v>22</v>
      </c>
      <c r="G5" s="21">
        <v>10.083333333333334</v>
      </c>
      <c r="H5" s="29">
        <v>31</v>
      </c>
      <c r="I5" s="21">
        <v>13</v>
      </c>
      <c r="J5" s="29">
        <v>37</v>
      </c>
      <c r="K5" s="21">
        <v>11.666666666666666</v>
      </c>
      <c r="L5" s="22">
        <v>0</v>
      </c>
      <c r="M5" s="21">
        <v>0</v>
      </c>
      <c r="N5" s="21">
        <v>203</v>
      </c>
    </row>
    <row r="6" spans="1:14" x14ac:dyDescent="0.25">
      <c r="A6" s="19" t="s">
        <v>214</v>
      </c>
      <c r="B6" s="29">
        <v>17</v>
      </c>
      <c r="C6" s="21">
        <v>10.666666666666668</v>
      </c>
      <c r="D6" s="29">
        <v>19</v>
      </c>
      <c r="E6" s="21">
        <v>8</v>
      </c>
      <c r="F6" s="29">
        <v>0</v>
      </c>
      <c r="G6" s="21">
        <v>0</v>
      </c>
      <c r="H6" s="29">
        <v>12</v>
      </c>
      <c r="I6" s="21">
        <v>4.5</v>
      </c>
      <c r="J6" s="29">
        <v>21</v>
      </c>
      <c r="K6" s="21">
        <v>10.083333333333334</v>
      </c>
      <c r="L6" s="22">
        <v>0</v>
      </c>
      <c r="M6" s="21">
        <v>0</v>
      </c>
      <c r="N6" s="21">
        <v>102.25</v>
      </c>
    </row>
    <row r="7" spans="1:14" x14ac:dyDescent="0.25">
      <c r="A7" s="19" t="s">
        <v>181</v>
      </c>
      <c r="B7" s="29">
        <v>11</v>
      </c>
      <c r="C7" s="21">
        <v>0</v>
      </c>
      <c r="D7" s="29">
        <v>12</v>
      </c>
      <c r="E7" s="21">
        <v>6</v>
      </c>
      <c r="F7" s="29">
        <v>12</v>
      </c>
      <c r="G7" s="21">
        <v>6</v>
      </c>
      <c r="H7" s="29">
        <v>11</v>
      </c>
      <c r="I7" s="21">
        <v>6</v>
      </c>
      <c r="J7" s="29">
        <v>12</v>
      </c>
      <c r="K7" s="21">
        <v>4.666666666666667</v>
      </c>
      <c r="L7" s="22">
        <v>0</v>
      </c>
      <c r="M7" s="21">
        <v>0</v>
      </c>
      <c r="N7" s="21">
        <v>80.666666666666671</v>
      </c>
    </row>
    <row r="8" spans="1:14" x14ac:dyDescent="0.25">
      <c r="A8" s="19" t="s">
        <v>137</v>
      </c>
      <c r="B8" s="29">
        <v>12</v>
      </c>
      <c r="C8" s="21">
        <v>2.25</v>
      </c>
      <c r="D8" s="29">
        <v>3</v>
      </c>
      <c r="E8" s="21">
        <v>0</v>
      </c>
      <c r="F8" s="29">
        <v>11</v>
      </c>
      <c r="G8" s="21">
        <v>3</v>
      </c>
      <c r="H8" s="29">
        <v>15</v>
      </c>
      <c r="I8" s="21">
        <v>8.25</v>
      </c>
      <c r="J8" s="29">
        <v>16</v>
      </c>
      <c r="K8" s="21">
        <v>4.5833333333333339</v>
      </c>
      <c r="L8" s="22">
        <v>0</v>
      </c>
      <c r="M8" s="21">
        <v>0</v>
      </c>
      <c r="N8" s="21">
        <v>75.083333333333343</v>
      </c>
    </row>
    <row r="9" spans="1:14" x14ac:dyDescent="0.25">
      <c r="A9" s="19" t="s">
        <v>241</v>
      </c>
      <c r="B9" s="29">
        <v>12</v>
      </c>
      <c r="C9" s="21">
        <v>6.9999999999999991</v>
      </c>
      <c r="D9" s="29">
        <v>9</v>
      </c>
      <c r="E9" s="21">
        <v>3</v>
      </c>
      <c r="F9" s="29">
        <v>12</v>
      </c>
      <c r="G9" s="21">
        <v>7</v>
      </c>
      <c r="H9" s="29">
        <v>5</v>
      </c>
      <c r="I9" s="21">
        <v>2</v>
      </c>
      <c r="J9" s="29">
        <v>14</v>
      </c>
      <c r="K9" s="21">
        <v>2</v>
      </c>
      <c r="L9" s="22">
        <v>0</v>
      </c>
      <c r="M9" s="21">
        <v>0</v>
      </c>
      <c r="N9" s="21">
        <v>73</v>
      </c>
    </row>
    <row r="10" spans="1:14" x14ac:dyDescent="0.25">
      <c r="A10" s="19" t="s">
        <v>696</v>
      </c>
      <c r="B10" s="29">
        <v>0</v>
      </c>
      <c r="C10" s="21">
        <v>0</v>
      </c>
      <c r="D10" s="29">
        <v>7</v>
      </c>
      <c r="E10" s="21">
        <v>0</v>
      </c>
      <c r="F10" s="29">
        <v>12</v>
      </c>
      <c r="G10" s="21">
        <v>4.4166666666666661</v>
      </c>
      <c r="H10" s="29">
        <v>7</v>
      </c>
      <c r="I10" s="21">
        <v>3.75</v>
      </c>
      <c r="J10" s="29">
        <v>8</v>
      </c>
      <c r="K10" s="21">
        <v>5.9166666666666661</v>
      </c>
      <c r="L10" s="22">
        <v>0</v>
      </c>
      <c r="M10" s="21">
        <v>0</v>
      </c>
      <c r="N10" s="21">
        <v>48.083333333333336</v>
      </c>
    </row>
    <row r="11" spans="1:14" x14ac:dyDescent="0.25">
      <c r="A11" s="19" t="s">
        <v>901</v>
      </c>
      <c r="B11" s="29">
        <v>9</v>
      </c>
      <c r="C11" s="21">
        <v>0</v>
      </c>
      <c r="D11" s="29">
        <v>9</v>
      </c>
      <c r="E11" s="21">
        <v>0</v>
      </c>
      <c r="F11" s="29">
        <v>11</v>
      </c>
      <c r="G11" s="21">
        <v>2.25</v>
      </c>
      <c r="H11" s="29">
        <v>9</v>
      </c>
      <c r="I11" s="21">
        <v>2.25</v>
      </c>
      <c r="J11" s="29">
        <v>0</v>
      </c>
      <c r="K11" s="21">
        <v>2.25</v>
      </c>
      <c r="L11" s="22">
        <v>0</v>
      </c>
      <c r="M11" s="21">
        <v>0</v>
      </c>
      <c r="N11" s="21">
        <v>44.75</v>
      </c>
    </row>
    <row r="12" spans="1:14" x14ac:dyDescent="0.25">
      <c r="A12" s="19" t="s">
        <v>1054</v>
      </c>
      <c r="B12" s="29">
        <v>9</v>
      </c>
      <c r="C12" s="21">
        <v>3.5</v>
      </c>
      <c r="D12" s="29">
        <v>7</v>
      </c>
      <c r="E12" s="21">
        <v>0</v>
      </c>
      <c r="F12" s="29">
        <v>10</v>
      </c>
      <c r="G12" s="21">
        <v>3.5</v>
      </c>
      <c r="H12" s="29">
        <v>7</v>
      </c>
      <c r="I12" s="21">
        <v>2.75</v>
      </c>
      <c r="J12" s="29">
        <v>0</v>
      </c>
      <c r="K12" s="21">
        <v>0</v>
      </c>
      <c r="L12" s="22">
        <v>0</v>
      </c>
      <c r="M12" s="21">
        <v>0</v>
      </c>
      <c r="N12" s="21">
        <v>42.75</v>
      </c>
    </row>
    <row r="13" spans="1:14" x14ac:dyDescent="0.25">
      <c r="A13" s="19" t="s">
        <v>265</v>
      </c>
      <c r="B13" s="29">
        <v>7</v>
      </c>
      <c r="C13" s="21">
        <v>3</v>
      </c>
      <c r="D13" s="29">
        <v>7</v>
      </c>
      <c r="E13" s="21">
        <v>3.5</v>
      </c>
      <c r="F13" s="29">
        <v>0</v>
      </c>
      <c r="G13" s="21">
        <v>0</v>
      </c>
      <c r="H13" s="29">
        <v>7</v>
      </c>
      <c r="I13" s="21">
        <v>3.5</v>
      </c>
      <c r="J13" s="29">
        <v>7</v>
      </c>
      <c r="K13" s="21">
        <v>3</v>
      </c>
      <c r="L13" s="22">
        <v>0</v>
      </c>
      <c r="M13" s="21">
        <v>0</v>
      </c>
      <c r="N13" s="21">
        <v>41</v>
      </c>
    </row>
    <row r="14" spans="1:14" x14ac:dyDescent="0.25">
      <c r="A14" s="19" t="s">
        <v>337</v>
      </c>
      <c r="B14" s="29">
        <v>9</v>
      </c>
      <c r="C14" s="21">
        <v>1.75</v>
      </c>
      <c r="D14" s="29">
        <v>7</v>
      </c>
      <c r="E14" s="21">
        <v>0</v>
      </c>
      <c r="F14" s="29">
        <v>9</v>
      </c>
      <c r="G14" s="21">
        <v>1.75</v>
      </c>
      <c r="H14" s="29">
        <v>7</v>
      </c>
      <c r="I14" s="21">
        <v>1</v>
      </c>
      <c r="J14" s="29">
        <v>0</v>
      </c>
      <c r="K14" s="21">
        <v>0</v>
      </c>
      <c r="L14" s="22">
        <v>0</v>
      </c>
      <c r="M14" s="21">
        <v>0</v>
      </c>
      <c r="N14" s="21">
        <v>36.5</v>
      </c>
    </row>
    <row r="15" spans="1:14" x14ac:dyDescent="0.25">
      <c r="A15" s="19" t="s">
        <v>253</v>
      </c>
      <c r="B15" s="29">
        <v>5</v>
      </c>
      <c r="C15" s="21">
        <v>0</v>
      </c>
      <c r="D15" s="29">
        <v>9</v>
      </c>
      <c r="E15" s="21">
        <v>2.5</v>
      </c>
      <c r="F15" s="29">
        <v>7</v>
      </c>
      <c r="G15" s="21">
        <v>0</v>
      </c>
      <c r="H15" s="29">
        <v>7</v>
      </c>
      <c r="I15" s="21">
        <v>3.5</v>
      </c>
      <c r="J15" s="29">
        <v>0</v>
      </c>
      <c r="K15" s="21">
        <v>0</v>
      </c>
      <c r="L15" s="22">
        <v>0</v>
      </c>
      <c r="M15" s="21">
        <v>0</v>
      </c>
      <c r="N15" s="21">
        <v>34</v>
      </c>
    </row>
    <row r="16" spans="1:14" x14ac:dyDescent="0.25">
      <c r="A16" s="19" t="s">
        <v>1051</v>
      </c>
      <c r="B16" s="29">
        <v>9</v>
      </c>
      <c r="C16" s="21">
        <v>1.75</v>
      </c>
      <c r="D16" s="29">
        <v>2</v>
      </c>
      <c r="E16" s="21">
        <v>0</v>
      </c>
      <c r="F16" s="29">
        <v>5</v>
      </c>
      <c r="G16" s="21">
        <v>1.75</v>
      </c>
      <c r="H16" s="29">
        <v>5</v>
      </c>
      <c r="I16" s="21">
        <v>1.75</v>
      </c>
      <c r="J16" s="29">
        <v>0</v>
      </c>
      <c r="K16" s="21">
        <v>0</v>
      </c>
      <c r="L16" s="22">
        <v>0</v>
      </c>
      <c r="M16" s="21">
        <v>0</v>
      </c>
      <c r="N16" s="21">
        <v>26.25</v>
      </c>
    </row>
    <row r="17" spans="1:14" x14ac:dyDescent="0.25">
      <c r="A17" s="19" t="s">
        <v>225</v>
      </c>
      <c r="B17" s="29">
        <v>5</v>
      </c>
      <c r="C17" s="21">
        <v>1.6666666666666667</v>
      </c>
      <c r="D17" s="29">
        <v>4</v>
      </c>
      <c r="E17" s="21">
        <v>2</v>
      </c>
      <c r="F17" s="29">
        <v>6</v>
      </c>
      <c r="G17" s="21">
        <v>2.3333333333333335</v>
      </c>
      <c r="H17" s="29">
        <v>4</v>
      </c>
      <c r="I17" s="21">
        <v>0.5</v>
      </c>
      <c r="J17" s="29">
        <v>0</v>
      </c>
      <c r="K17" s="21">
        <v>0</v>
      </c>
      <c r="L17" s="22">
        <v>0</v>
      </c>
      <c r="M17" s="21">
        <v>0</v>
      </c>
      <c r="N17" s="21">
        <v>25.5</v>
      </c>
    </row>
    <row r="18" spans="1:14" x14ac:dyDescent="0.25">
      <c r="A18" s="19" t="s">
        <v>109</v>
      </c>
      <c r="B18" s="29">
        <v>0</v>
      </c>
      <c r="C18" s="21">
        <v>1</v>
      </c>
      <c r="D18" s="29">
        <v>2</v>
      </c>
      <c r="E18" s="21">
        <v>2</v>
      </c>
      <c r="F18" s="29">
        <v>8</v>
      </c>
      <c r="G18" s="21">
        <v>3.3333333333333335</v>
      </c>
      <c r="H18" s="29">
        <v>6</v>
      </c>
      <c r="I18" s="21">
        <v>1.25</v>
      </c>
      <c r="J18" s="29">
        <v>0</v>
      </c>
      <c r="K18" s="21">
        <v>0</v>
      </c>
      <c r="L18" s="22">
        <v>0</v>
      </c>
      <c r="M18" s="21">
        <v>0</v>
      </c>
      <c r="N18" s="21">
        <v>23.583333333333332</v>
      </c>
    </row>
    <row r="19" spans="1:14" x14ac:dyDescent="0.25">
      <c r="A19" s="19" t="s">
        <v>579</v>
      </c>
      <c r="B19" s="29">
        <v>4</v>
      </c>
      <c r="C19" s="21">
        <v>0</v>
      </c>
      <c r="D19" s="29">
        <v>7</v>
      </c>
      <c r="E19" s="21">
        <v>0</v>
      </c>
      <c r="F19" s="29">
        <v>5</v>
      </c>
      <c r="G19" s="21">
        <v>0</v>
      </c>
      <c r="H19" s="29">
        <v>2</v>
      </c>
      <c r="I19" s="21">
        <v>0</v>
      </c>
      <c r="J19" s="29">
        <v>4</v>
      </c>
      <c r="K19" s="21">
        <v>0</v>
      </c>
      <c r="L19" s="22">
        <v>0</v>
      </c>
      <c r="M19" s="21">
        <v>0</v>
      </c>
      <c r="N19" s="21">
        <v>22</v>
      </c>
    </row>
    <row r="20" spans="1:14" x14ac:dyDescent="0.25">
      <c r="A20" s="19" t="s">
        <v>206</v>
      </c>
      <c r="B20" s="29">
        <v>2</v>
      </c>
      <c r="C20" s="21">
        <v>0</v>
      </c>
      <c r="D20" s="29">
        <v>3</v>
      </c>
      <c r="E20" s="21">
        <v>0</v>
      </c>
      <c r="F20" s="29">
        <v>4</v>
      </c>
      <c r="G20" s="21">
        <v>1.6666666666666667</v>
      </c>
      <c r="H20" s="29">
        <v>3</v>
      </c>
      <c r="I20" s="21">
        <v>1</v>
      </c>
      <c r="J20" s="29">
        <v>5</v>
      </c>
      <c r="K20" s="21">
        <v>1.3333333333333333</v>
      </c>
      <c r="L20" s="22">
        <v>0</v>
      </c>
      <c r="M20" s="21">
        <v>0</v>
      </c>
      <c r="N20" s="21">
        <v>21</v>
      </c>
    </row>
    <row r="21" spans="1:14" x14ac:dyDescent="0.25">
      <c r="A21" s="19" t="s">
        <v>2726</v>
      </c>
      <c r="B21" s="29">
        <v>3</v>
      </c>
      <c r="C21" s="21">
        <v>0</v>
      </c>
      <c r="D21" s="29">
        <v>4</v>
      </c>
      <c r="E21" s="21">
        <v>0</v>
      </c>
      <c r="F21" s="29">
        <v>0</v>
      </c>
      <c r="G21" s="21">
        <v>0</v>
      </c>
      <c r="H21" s="29">
        <v>3</v>
      </c>
      <c r="I21" s="21">
        <v>0.5</v>
      </c>
      <c r="J21" s="29">
        <v>9</v>
      </c>
      <c r="K21" s="21">
        <v>1</v>
      </c>
      <c r="L21" s="22">
        <v>0</v>
      </c>
      <c r="M21" s="21">
        <v>0</v>
      </c>
      <c r="N21" s="21">
        <v>20.5</v>
      </c>
    </row>
    <row r="22" spans="1:14" x14ac:dyDescent="0.25">
      <c r="A22" s="19" t="s">
        <v>156</v>
      </c>
      <c r="B22" s="29">
        <v>2</v>
      </c>
      <c r="C22" s="21">
        <v>2.3333333333333335</v>
      </c>
      <c r="D22" s="29">
        <v>2</v>
      </c>
      <c r="E22" s="21">
        <v>1</v>
      </c>
      <c r="F22" s="29">
        <v>0</v>
      </c>
      <c r="G22" s="21">
        <v>0</v>
      </c>
      <c r="H22" s="29">
        <v>2</v>
      </c>
      <c r="I22" s="21">
        <v>0.75</v>
      </c>
      <c r="J22" s="29">
        <v>7</v>
      </c>
      <c r="K22" s="21">
        <v>3.166666666666667</v>
      </c>
      <c r="L22" s="22">
        <v>0</v>
      </c>
      <c r="M22" s="21">
        <v>0</v>
      </c>
      <c r="N22" s="21">
        <v>20.25</v>
      </c>
    </row>
    <row r="23" spans="1:14" x14ac:dyDescent="0.25">
      <c r="A23" s="19" t="s">
        <v>101</v>
      </c>
      <c r="B23" s="29">
        <v>4</v>
      </c>
      <c r="C23" s="21">
        <v>2.666666666666667</v>
      </c>
      <c r="D23" s="29">
        <v>5</v>
      </c>
      <c r="E23" s="21">
        <v>2.5</v>
      </c>
      <c r="F23" s="29">
        <v>0</v>
      </c>
      <c r="G23" s="21">
        <v>0</v>
      </c>
      <c r="H23" s="29">
        <v>3</v>
      </c>
      <c r="I23" s="21">
        <v>1.5</v>
      </c>
      <c r="J23" s="29">
        <v>0</v>
      </c>
      <c r="K23" s="21">
        <v>0</v>
      </c>
      <c r="L23" s="22">
        <v>0</v>
      </c>
      <c r="M23" s="21">
        <v>0</v>
      </c>
      <c r="N23" s="21">
        <v>18.666666666666664</v>
      </c>
    </row>
    <row r="24" spans="1:14" x14ac:dyDescent="0.25">
      <c r="A24" s="19" t="s">
        <v>179</v>
      </c>
      <c r="B24" s="29">
        <v>4</v>
      </c>
      <c r="C24" s="21">
        <v>1.25</v>
      </c>
      <c r="D24" s="29">
        <v>1</v>
      </c>
      <c r="E24" s="21">
        <v>0</v>
      </c>
      <c r="F24" s="29">
        <v>0</v>
      </c>
      <c r="G24" s="21">
        <v>0</v>
      </c>
      <c r="H24" s="29">
        <v>2</v>
      </c>
      <c r="I24" s="21">
        <v>1.75</v>
      </c>
      <c r="J24" s="29">
        <v>5</v>
      </c>
      <c r="K24" s="21">
        <v>1.25</v>
      </c>
      <c r="L24" s="22">
        <v>0</v>
      </c>
      <c r="M24" s="21">
        <v>0</v>
      </c>
      <c r="N24" s="21">
        <v>16.25</v>
      </c>
    </row>
    <row r="25" spans="1:14" x14ac:dyDescent="0.25">
      <c r="A25" s="19" t="s">
        <v>2451</v>
      </c>
      <c r="B25" s="29">
        <v>3</v>
      </c>
      <c r="C25" s="21">
        <v>0</v>
      </c>
      <c r="D25" s="29">
        <v>4</v>
      </c>
      <c r="E25" s="21">
        <v>0</v>
      </c>
      <c r="F25" s="29">
        <v>4</v>
      </c>
      <c r="G25" s="21">
        <v>0</v>
      </c>
      <c r="H25" s="29">
        <v>5</v>
      </c>
      <c r="I25" s="21">
        <v>0</v>
      </c>
      <c r="J25" s="29">
        <v>0</v>
      </c>
      <c r="K25" s="21">
        <v>0</v>
      </c>
      <c r="L25" s="22">
        <v>0</v>
      </c>
      <c r="M25" s="21">
        <v>0</v>
      </c>
      <c r="N25" s="21">
        <v>16</v>
      </c>
    </row>
    <row r="26" spans="1:14" x14ac:dyDescent="0.25">
      <c r="A26" s="19" t="s">
        <v>330</v>
      </c>
      <c r="B26" s="29">
        <v>1</v>
      </c>
      <c r="C26" s="21">
        <v>0</v>
      </c>
      <c r="D26" s="29">
        <v>5</v>
      </c>
      <c r="E26" s="21">
        <v>0</v>
      </c>
      <c r="F26" s="29">
        <v>0</v>
      </c>
      <c r="G26" s="21">
        <v>0</v>
      </c>
      <c r="H26" s="29">
        <v>1</v>
      </c>
      <c r="I26" s="21">
        <v>1.75</v>
      </c>
      <c r="J26" s="29">
        <v>4</v>
      </c>
      <c r="K26" s="21">
        <v>1.25</v>
      </c>
      <c r="L26" s="22">
        <v>0</v>
      </c>
      <c r="M26" s="21">
        <v>0</v>
      </c>
      <c r="N26" s="21">
        <v>14</v>
      </c>
    </row>
    <row r="27" spans="1:14" x14ac:dyDescent="0.25">
      <c r="A27" s="19" t="s">
        <v>1120</v>
      </c>
      <c r="B27" s="29">
        <v>0</v>
      </c>
      <c r="C27" s="21">
        <v>0</v>
      </c>
      <c r="D27" s="29">
        <v>1</v>
      </c>
      <c r="E27" s="21">
        <v>0</v>
      </c>
      <c r="F27" s="29">
        <v>7</v>
      </c>
      <c r="G27" s="21">
        <v>0.75</v>
      </c>
      <c r="H27" s="29">
        <v>4</v>
      </c>
      <c r="I27" s="21">
        <v>0.25</v>
      </c>
      <c r="J27" s="29">
        <v>0</v>
      </c>
      <c r="K27" s="21">
        <v>0</v>
      </c>
      <c r="L27" s="22">
        <v>0</v>
      </c>
      <c r="M27" s="21">
        <v>0</v>
      </c>
      <c r="N27" s="21">
        <v>13</v>
      </c>
    </row>
    <row r="28" spans="1:14" x14ac:dyDescent="0.25">
      <c r="A28" s="19" t="s">
        <v>591</v>
      </c>
      <c r="B28" s="29">
        <v>1</v>
      </c>
      <c r="C28" s="21">
        <v>0.75</v>
      </c>
      <c r="D28" s="29">
        <v>1</v>
      </c>
      <c r="E28" s="21">
        <v>0.5</v>
      </c>
      <c r="F28" s="29">
        <v>4</v>
      </c>
      <c r="G28" s="21">
        <v>2</v>
      </c>
      <c r="H28" s="29">
        <v>2</v>
      </c>
      <c r="I28" s="21">
        <v>0.5</v>
      </c>
      <c r="J28" s="29">
        <v>0</v>
      </c>
      <c r="K28" s="21">
        <v>0</v>
      </c>
      <c r="L28" s="22">
        <v>0</v>
      </c>
      <c r="M28" s="21">
        <v>0</v>
      </c>
      <c r="N28" s="21">
        <v>11.75</v>
      </c>
    </row>
    <row r="29" spans="1:14" x14ac:dyDescent="0.25">
      <c r="A29" s="19" t="s">
        <v>965</v>
      </c>
      <c r="B29" s="29">
        <v>3</v>
      </c>
      <c r="C29" s="21">
        <v>0</v>
      </c>
      <c r="D29" s="29">
        <v>0</v>
      </c>
      <c r="E29" s="21">
        <v>2</v>
      </c>
      <c r="F29" s="29">
        <v>4</v>
      </c>
      <c r="G29" s="21">
        <v>0</v>
      </c>
      <c r="H29" s="29">
        <v>1</v>
      </c>
      <c r="I29" s="21">
        <v>1.5</v>
      </c>
      <c r="J29" s="29">
        <v>0</v>
      </c>
      <c r="K29" s="21">
        <v>0</v>
      </c>
      <c r="L29" s="22">
        <v>0</v>
      </c>
      <c r="M29" s="21">
        <v>0</v>
      </c>
      <c r="N29" s="21">
        <v>11.5</v>
      </c>
    </row>
    <row r="30" spans="1:14" x14ac:dyDescent="0.25">
      <c r="A30" s="19" t="s">
        <v>162</v>
      </c>
      <c r="B30" s="29">
        <v>0</v>
      </c>
      <c r="C30" s="21">
        <v>0</v>
      </c>
      <c r="D30" s="29">
        <v>1</v>
      </c>
      <c r="E30" s="21">
        <v>0</v>
      </c>
      <c r="F30" s="29">
        <v>5</v>
      </c>
      <c r="G30" s="21">
        <v>3.75</v>
      </c>
      <c r="H30" s="29">
        <v>0</v>
      </c>
      <c r="I30" s="21">
        <v>1.25</v>
      </c>
      <c r="J30" s="29">
        <v>0</v>
      </c>
      <c r="K30" s="21">
        <v>0</v>
      </c>
      <c r="L30" s="22">
        <v>0</v>
      </c>
      <c r="M30" s="21">
        <v>0</v>
      </c>
      <c r="N30" s="21">
        <v>11</v>
      </c>
    </row>
    <row r="31" spans="1:14" x14ac:dyDescent="0.25">
      <c r="A31" s="19" t="s">
        <v>180</v>
      </c>
      <c r="B31" s="29">
        <v>2</v>
      </c>
      <c r="C31" s="21">
        <v>0</v>
      </c>
      <c r="D31" s="29">
        <v>0</v>
      </c>
      <c r="E31" s="21">
        <v>0</v>
      </c>
      <c r="F31" s="29">
        <v>0</v>
      </c>
      <c r="G31" s="21">
        <v>0</v>
      </c>
      <c r="H31" s="29">
        <v>0</v>
      </c>
      <c r="I31" s="21">
        <v>0.5</v>
      </c>
      <c r="J31" s="29">
        <v>7</v>
      </c>
      <c r="K31" s="21">
        <v>1</v>
      </c>
      <c r="L31" s="22">
        <v>0</v>
      </c>
      <c r="M31" s="21">
        <v>0</v>
      </c>
      <c r="N31" s="21">
        <v>10.5</v>
      </c>
    </row>
    <row r="32" spans="1:14" x14ac:dyDescent="0.25">
      <c r="A32" s="19" t="s">
        <v>997</v>
      </c>
      <c r="B32" s="29">
        <v>0</v>
      </c>
      <c r="C32" s="21">
        <v>0</v>
      </c>
      <c r="D32" s="29">
        <v>0</v>
      </c>
      <c r="E32" s="21">
        <v>0</v>
      </c>
      <c r="F32" s="29">
        <v>2</v>
      </c>
      <c r="G32" s="21">
        <v>1.9166666666666665</v>
      </c>
      <c r="H32" s="29">
        <v>1</v>
      </c>
      <c r="I32" s="21">
        <v>1.25</v>
      </c>
      <c r="J32" s="29">
        <v>1</v>
      </c>
      <c r="K32" s="21">
        <v>2.4166666666666665</v>
      </c>
      <c r="L32" s="22">
        <v>0</v>
      </c>
      <c r="M32" s="21">
        <v>0</v>
      </c>
      <c r="N32" s="21">
        <v>9.5833333333333321</v>
      </c>
    </row>
    <row r="33" spans="1:14" x14ac:dyDescent="0.25">
      <c r="A33" s="19" t="s">
        <v>1198</v>
      </c>
      <c r="B33" s="29">
        <v>0</v>
      </c>
      <c r="C33" s="21">
        <v>1.6666666666666667</v>
      </c>
      <c r="D33" s="29">
        <v>1</v>
      </c>
      <c r="E33" s="21">
        <v>1</v>
      </c>
      <c r="F33" s="29">
        <v>3</v>
      </c>
      <c r="G33" s="21">
        <v>2.3333333333333335</v>
      </c>
      <c r="H33" s="29">
        <v>0</v>
      </c>
      <c r="I33" s="21">
        <v>0.5</v>
      </c>
      <c r="J33" s="29">
        <v>0</v>
      </c>
      <c r="K33" s="21">
        <v>0</v>
      </c>
      <c r="L33" s="22">
        <v>0</v>
      </c>
      <c r="M33" s="21">
        <v>0</v>
      </c>
      <c r="N33" s="21">
        <v>9.5</v>
      </c>
    </row>
    <row r="34" spans="1:14" x14ac:dyDescent="0.25">
      <c r="A34" s="19" t="s">
        <v>2481</v>
      </c>
      <c r="B34" s="29">
        <v>0</v>
      </c>
      <c r="C34" s="21">
        <v>0</v>
      </c>
      <c r="D34" s="29">
        <v>0</v>
      </c>
      <c r="E34" s="21">
        <v>0</v>
      </c>
      <c r="F34" s="29">
        <v>0</v>
      </c>
      <c r="G34" s="21">
        <v>0</v>
      </c>
      <c r="H34" s="29">
        <v>0</v>
      </c>
      <c r="I34" s="21">
        <v>1</v>
      </c>
      <c r="J34" s="29">
        <v>6</v>
      </c>
      <c r="K34" s="21">
        <v>2.25</v>
      </c>
      <c r="L34" s="22">
        <v>0</v>
      </c>
      <c r="M34" s="21">
        <v>0</v>
      </c>
      <c r="N34" s="21">
        <v>9.25</v>
      </c>
    </row>
    <row r="35" spans="1:14" x14ac:dyDescent="0.25">
      <c r="A35" s="19" t="s">
        <v>111</v>
      </c>
      <c r="B35" s="29">
        <v>1</v>
      </c>
      <c r="C35" s="21">
        <v>0.75</v>
      </c>
      <c r="D35" s="29">
        <v>1</v>
      </c>
      <c r="E35" s="21">
        <v>0.5</v>
      </c>
      <c r="F35" s="29">
        <v>3</v>
      </c>
      <c r="G35" s="21">
        <v>2</v>
      </c>
      <c r="H35" s="29">
        <v>0</v>
      </c>
      <c r="I35" s="21">
        <v>0.75</v>
      </c>
      <c r="J35" s="29">
        <v>0</v>
      </c>
      <c r="K35" s="21">
        <v>0</v>
      </c>
      <c r="L35" s="22">
        <v>0</v>
      </c>
      <c r="M35" s="21">
        <v>0</v>
      </c>
      <c r="N35" s="21">
        <v>9</v>
      </c>
    </row>
    <row r="36" spans="1:14" x14ac:dyDescent="0.25">
      <c r="A36" s="19" t="s">
        <v>1125</v>
      </c>
      <c r="B36" s="29">
        <v>0</v>
      </c>
      <c r="C36" s="21">
        <v>0</v>
      </c>
      <c r="D36" s="29">
        <v>3</v>
      </c>
      <c r="E36" s="21">
        <v>0</v>
      </c>
      <c r="F36" s="29">
        <v>3</v>
      </c>
      <c r="G36" s="21">
        <v>0.75</v>
      </c>
      <c r="H36" s="29">
        <v>1</v>
      </c>
      <c r="I36" s="21">
        <v>0.25</v>
      </c>
      <c r="J36" s="29">
        <v>0</v>
      </c>
      <c r="K36" s="21">
        <v>0</v>
      </c>
      <c r="L36" s="22">
        <v>0</v>
      </c>
      <c r="M36" s="21">
        <v>0</v>
      </c>
      <c r="N36" s="21">
        <v>8</v>
      </c>
    </row>
    <row r="37" spans="1:14" x14ac:dyDescent="0.25">
      <c r="A37" s="19" t="s">
        <v>1327</v>
      </c>
      <c r="B37" s="29">
        <v>1</v>
      </c>
      <c r="C37" s="21">
        <v>0</v>
      </c>
      <c r="D37" s="29">
        <v>0</v>
      </c>
      <c r="E37" s="21">
        <v>0</v>
      </c>
      <c r="F37" s="29">
        <v>0</v>
      </c>
      <c r="G37" s="21">
        <v>0</v>
      </c>
      <c r="H37" s="29">
        <v>4</v>
      </c>
      <c r="I37" s="21">
        <v>0.75</v>
      </c>
      <c r="J37" s="29">
        <v>0</v>
      </c>
      <c r="K37" s="21">
        <v>0</v>
      </c>
      <c r="L37" s="22">
        <v>0</v>
      </c>
      <c r="M37" s="21">
        <v>0</v>
      </c>
      <c r="N37" s="21">
        <v>5.75</v>
      </c>
    </row>
    <row r="38" spans="1:14" x14ac:dyDescent="0.25">
      <c r="A38" s="19" t="s">
        <v>1344</v>
      </c>
      <c r="B38" s="29">
        <v>2</v>
      </c>
      <c r="C38" s="21">
        <v>0</v>
      </c>
      <c r="D38" s="29">
        <v>1</v>
      </c>
      <c r="E38" s="21">
        <v>0</v>
      </c>
      <c r="F38" s="29">
        <v>0</v>
      </c>
      <c r="G38" s="21">
        <v>0</v>
      </c>
      <c r="H38" s="29">
        <v>0</v>
      </c>
      <c r="I38" s="21">
        <v>0.5</v>
      </c>
      <c r="J38" s="29">
        <v>1</v>
      </c>
      <c r="K38" s="21">
        <v>0.75</v>
      </c>
      <c r="L38" s="22">
        <v>0</v>
      </c>
      <c r="M38" s="21">
        <v>0</v>
      </c>
      <c r="N38" s="21">
        <v>5.25</v>
      </c>
    </row>
    <row r="39" spans="1:14" x14ac:dyDescent="0.25">
      <c r="A39" s="19" t="s">
        <v>1366</v>
      </c>
      <c r="B39" s="29">
        <v>1</v>
      </c>
      <c r="C39" s="21">
        <v>0.75</v>
      </c>
      <c r="D39" s="29">
        <v>0</v>
      </c>
      <c r="E39" s="21">
        <v>0</v>
      </c>
      <c r="F39" s="29">
        <v>1</v>
      </c>
      <c r="G39" s="21">
        <v>1</v>
      </c>
      <c r="H39" s="29">
        <v>0</v>
      </c>
      <c r="I39" s="21">
        <v>0.75</v>
      </c>
      <c r="J39" s="29">
        <v>0</v>
      </c>
      <c r="K39" s="21">
        <v>0</v>
      </c>
      <c r="L39" s="22">
        <v>0</v>
      </c>
      <c r="M39" s="21">
        <v>0</v>
      </c>
      <c r="N39" s="21">
        <v>4.5</v>
      </c>
    </row>
    <row r="40" spans="1:14" x14ac:dyDescent="0.25">
      <c r="A40" s="19" t="s">
        <v>439</v>
      </c>
      <c r="B40" s="29">
        <v>0</v>
      </c>
      <c r="C40" s="21">
        <v>0</v>
      </c>
      <c r="D40" s="29">
        <v>0</v>
      </c>
      <c r="E40" s="21">
        <v>0</v>
      </c>
      <c r="F40" s="29">
        <v>0</v>
      </c>
      <c r="G40" s="21">
        <v>0</v>
      </c>
      <c r="H40" s="29">
        <v>1</v>
      </c>
      <c r="I40" s="21">
        <v>2.5</v>
      </c>
      <c r="J40" s="29">
        <v>0</v>
      </c>
      <c r="K40" s="21">
        <v>0</v>
      </c>
      <c r="L40" s="22">
        <v>0</v>
      </c>
      <c r="M40" s="21">
        <v>0</v>
      </c>
      <c r="N40" s="21">
        <v>3.5</v>
      </c>
    </row>
    <row r="41" spans="1:14" x14ac:dyDescent="0.25">
      <c r="A41" s="19" t="s">
        <v>1097</v>
      </c>
      <c r="B41" s="29">
        <v>0</v>
      </c>
      <c r="C41" s="21">
        <v>0</v>
      </c>
      <c r="D41" s="29">
        <v>2</v>
      </c>
      <c r="E41" s="21">
        <v>0</v>
      </c>
      <c r="F41" s="29">
        <v>0</v>
      </c>
      <c r="G41" s="21">
        <v>0</v>
      </c>
      <c r="H41" s="29">
        <v>1</v>
      </c>
      <c r="I41" s="21">
        <v>0</v>
      </c>
      <c r="J41" s="29">
        <v>0</v>
      </c>
      <c r="K41" s="21">
        <v>0</v>
      </c>
      <c r="L41" s="22">
        <v>0</v>
      </c>
      <c r="M41" s="21">
        <v>0</v>
      </c>
      <c r="N41" s="21">
        <v>3</v>
      </c>
    </row>
    <row r="42" spans="1:14" x14ac:dyDescent="0.25">
      <c r="A42" s="19" t="s">
        <v>42</v>
      </c>
      <c r="B42" s="29">
        <v>0</v>
      </c>
      <c r="C42" s="21">
        <v>0</v>
      </c>
      <c r="D42" s="29">
        <v>0</v>
      </c>
      <c r="E42" s="21">
        <v>0</v>
      </c>
      <c r="F42" s="29">
        <v>0</v>
      </c>
      <c r="G42" s="21">
        <v>0</v>
      </c>
      <c r="H42" s="29">
        <v>3</v>
      </c>
      <c r="I42" s="21">
        <v>0</v>
      </c>
      <c r="J42" s="29">
        <v>0</v>
      </c>
      <c r="K42" s="21">
        <v>0</v>
      </c>
      <c r="L42" s="22">
        <v>0</v>
      </c>
      <c r="M42" s="21">
        <v>0</v>
      </c>
      <c r="N42" s="21">
        <v>3</v>
      </c>
    </row>
    <row r="43" spans="1:14" x14ac:dyDescent="0.25">
      <c r="A43" s="19" t="s">
        <v>3065</v>
      </c>
      <c r="B43" s="29">
        <v>0</v>
      </c>
      <c r="C43" s="21">
        <v>0</v>
      </c>
      <c r="D43" s="29">
        <v>0</v>
      </c>
      <c r="E43" s="21">
        <v>0</v>
      </c>
      <c r="F43" s="29">
        <v>0</v>
      </c>
      <c r="G43" s="21">
        <v>0</v>
      </c>
      <c r="H43" s="29">
        <v>0</v>
      </c>
      <c r="I43" s="21">
        <v>0</v>
      </c>
      <c r="J43" s="29">
        <v>2</v>
      </c>
      <c r="K43" s="21">
        <v>1</v>
      </c>
      <c r="L43" s="22">
        <v>0</v>
      </c>
      <c r="M43" s="21">
        <v>0</v>
      </c>
      <c r="N43" s="21">
        <v>3</v>
      </c>
    </row>
    <row r="44" spans="1:14" x14ac:dyDescent="0.25">
      <c r="A44" s="19" t="s">
        <v>324</v>
      </c>
      <c r="B44" s="29">
        <v>1</v>
      </c>
      <c r="C44" s="21">
        <v>0</v>
      </c>
      <c r="D44" s="29">
        <v>1</v>
      </c>
      <c r="E44" s="21">
        <v>0.5</v>
      </c>
      <c r="F44" s="29">
        <v>0</v>
      </c>
      <c r="G44" s="21">
        <v>0</v>
      </c>
      <c r="H44" s="29">
        <v>0</v>
      </c>
      <c r="I44" s="21">
        <v>0</v>
      </c>
      <c r="J44" s="29">
        <v>0</v>
      </c>
      <c r="K44" s="21">
        <v>0</v>
      </c>
      <c r="L44" s="22">
        <v>0</v>
      </c>
      <c r="M44" s="21">
        <v>0</v>
      </c>
      <c r="N44" s="21">
        <v>2.5</v>
      </c>
    </row>
    <row r="45" spans="1:14" x14ac:dyDescent="0.25">
      <c r="A45" s="19" t="s">
        <v>2406</v>
      </c>
      <c r="B45" s="29">
        <v>0</v>
      </c>
      <c r="C45" s="21">
        <v>0</v>
      </c>
      <c r="D45" s="29">
        <v>0</v>
      </c>
      <c r="E45" s="21">
        <v>0</v>
      </c>
      <c r="F45" s="29">
        <v>0</v>
      </c>
      <c r="G45" s="21">
        <v>0.66666666666666663</v>
      </c>
      <c r="H45" s="29">
        <v>0</v>
      </c>
      <c r="I45" s="21">
        <v>0</v>
      </c>
      <c r="J45" s="29">
        <v>1</v>
      </c>
      <c r="K45" s="21">
        <v>0.66666666666666663</v>
      </c>
      <c r="L45" s="22">
        <v>0</v>
      </c>
      <c r="M45" s="21">
        <v>0</v>
      </c>
      <c r="N45" s="21">
        <v>2.333333333333333</v>
      </c>
    </row>
    <row r="46" spans="1:14" x14ac:dyDescent="0.25">
      <c r="A46" s="19" t="s">
        <v>2981</v>
      </c>
      <c r="B46" s="29">
        <v>0</v>
      </c>
      <c r="C46" s="21">
        <v>0</v>
      </c>
      <c r="D46" s="29">
        <v>0</v>
      </c>
      <c r="E46" s="21">
        <v>0</v>
      </c>
      <c r="F46" s="29">
        <v>0</v>
      </c>
      <c r="G46" s="21">
        <v>0</v>
      </c>
      <c r="H46" s="29">
        <v>0</v>
      </c>
      <c r="I46" s="21">
        <v>0.25</v>
      </c>
      <c r="J46" s="29">
        <v>1</v>
      </c>
      <c r="K46" s="21">
        <v>0.75</v>
      </c>
      <c r="L46" s="22">
        <v>0</v>
      </c>
      <c r="M46" s="21">
        <v>0</v>
      </c>
      <c r="N46" s="21">
        <v>2</v>
      </c>
    </row>
    <row r="47" spans="1:14" x14ac:dyDescent="0.25">
      <c r="A47" s="19" t="s">
        <v>2789</v>
      </c>
      <c r="B47" s="29">
        <v>0</v>
      </c>
      <c r="C47" s="21">
        <v>0</v>
      </c>
      <c r="D47" s="29">
        <v>0</v>
      </c>
      <c r="E47" s="21">
        <v>0</v>
      </c>
      <c r="F47" s="29">
        <v>1</v>
      </c>
      <c r="G47" s="21">
        <v>0.75</v>
      </c>
      <c r="H47" s="29">
        <v>0</v>
      </c>
      <c r="I47" s="21">
        <v>0.25</v>
      </c>
      <c r="J47" s="29">
        <v>0</v>
      </c>
      <c r="K47" s="21">
        <v>0</v>
      </c>
      <c r="L47" s="22">
        <v>0</v>
      </c>
      <c r="M47" s="21">
        <v>0</v>
      </c>
      <c r="N47" s="21">
        <v>2</v>
      </c>
    </row>
    <row r="48" spans="1:14" x14ac:dyDescent="0.25">
      <c r="A48" s="19" t="s">
        <v>402</v>
      </c>
      <c r="B48" s="29">
        <v>0</v>
      </c>
      <c r="C48" s="21">
        <v>0</v>
      </c>
      <c r="D48" s="29">
        <v>0</v>
      </c>
      <c r="E48" s="21">
        <v>0</v>
      </c>
      <c r="F48" s="29">
        <v>0</v>
      </c>
      <c r="G48" s="21">
        <v>0</v>
      </c>
      <c r="H48" s="29">
        <v>2</v>
      </c>
      <c r="I48" s="21">
        <v>0</v>
      </c>
      <c r="J48" s="29">
        <v>0</v>
      </c>
      <c r="K48" s="21">
        <v>0</v>
      </c>
      <c r="L48" s="22">
        <v>0</v>
      </c>
      <c r="M48" s="21">
        <v>0</v>
      </c>
      <c r="N48" s="21">
        <v>2</v>
      </c>
    </row>
    <row r="49" spans="1:14" x14ac:dyDescent="0.25">
      <c r="A49" s="19" t="s">
        <v>962</v>
      </c>
      <c r="B49" s="29">
        <v>0</v>
      </c>
      <c r="C49" s="21">
        <v>0</v>
      </c>
      <c r="D49" s="29">
        <v>0</v>
      </c>
      <c r="E49" s="21">
        <v>0</v>
      </c>
      <c r="F49" s="29">
        <v>0</v>
      </c>
      <c r="G49" s="21">
        <v>0</v>
      </c>
      <c r="H49" s="29">
        <v>0</v>
      </c>
      <c r="I49" s="21">
        <v>0</v>
      </c>
      <c r="J49" s="29">
        <v>1</v>
      </c>
      <c r="K49" s="21">
        <v>1</v>
      </c>
      <c r="L49" s="22">
        <v>0</v>
      </c>
      <c r="M49" s="21">
        <v>0</v>
      </c>
      <c r="N49" s="21">
        <v>2</v>
      </c>
    </row>
    <row r="50" spans="1:14" x14ac:dyDescent="0.25">
      <c r="A50" s="19" t="s">
        <v>3070</v>
      </c>
      <c r="B50" s="29">
        <v>0</v>
      </c>
      <c r="C50" s="21">
        <v>0</v>
      </c>
      <c r="D50" s="29">
        <v>0</v>
      </c>
      <c r="E50" s="21">
        <v>0</v>
      </c>
      <c r="F50" s="29">
        <v>0</v>
      </c>
      <c r="G50" s="21">
        <v>0</v>
      </c>
      <c r="H50" s="29">
        <v>0</v>
      </c>
      <c r="I50" s="21">
        <v>0</v>
      </c>
      <c r="J50" s="29">
        <v>1</v>
      </c>
      <c r="K50" s="21">
        <v>1</v>
      </c>
      <c r="L50" s="22">
        <v>0</v>
      </c>
      <c r="M50" s="21">
        <v>0</v>
      </c>
      <c r="N50" s="21">
        <v>2</v>
      </c>
    </row>
    <row r="51" spans="1:14" x14ac:dyDescent="0.25">
      <c r="A51" s="19" t="s">
        <v>3068</v>
      </c>
      <c r="B51" s="29">
        <v>0</v>
      </c>
      <c r="C51" s="21">
        <v>0</v>
      </c>
      <c r="D51" s="29">
        <v>0</v>
      </c>
      <c r="E51" s="21">
        <v>0</v>
      </c>
      <c r="F51" s="29">
        <v>0</v>
      </c>
      <c r="G51" s="21">
        <v>0</v>
      </c>
      <c r="H51" s="29">
        <v>0</v>
      </c>
      <c r="I51" s="21">
        <v>0</v>
      </c>
      <c r="J51" s="29">
        <v>1</v>
      </c>
      <c r="K51" s="21">
        <v>1</v>
      </c>
      <c r="L51" s="22">
        <v>0</v>
      </c>
      <c r="M51" s="21">
        <v>0</v>
      </c>
      <c r="N51" s="21">
        <v>2</v>
      </c>
    </row>
    <row r="52" spans="1:14" x14ac:dyDescent="0.25">
      <c r="A52" s="19" t="s">
        <v>1195</v>
      </c>
      <c r="B52" s="29">
        <v>0</v>
      </c>
      <c r="C52" s="21">
        <v>0</v>
      </c>
      <c r="D52" s="29">
        <v>1</v>
      </c>
      <c r="E52" s="21">
        <v>0</v>
      </c>
      <c r="F52" s="29">
        <v>0</v>
      </c>
      <c r="G52" s="21">
        <v>0</v>
      </c>
      <c r="H52" s="29">
        <v>0</v>
      </c>
      <c r="I52" s="21">
        <v>0.75</v>
      </c>
      <c r="J52" s="29">
        <v>0</v>
      </c>
      <c r="K52" s="21">
        <v>0</v>
      </c>
      <c r="L52" s="22">
        <v>0</v>
      </c>
      <c r="M52" s="21">
        <v>0</v>
      </c>
      <c r="N52" s="21">
        <v>1.75</v>
      </c>
    </row>
    <row r="53" spans="1:14" x14ac:dyDescent="0.25">
      <c r="A53" s="19" t="s">
        <v>895</v>
      </c>
      <c r="B53" s="29">
        <v>1</v>
      </c>
      <c r="C53" s="21">
        <v>0</v>
      </c>
      <c r="D53" s="29">
        <v>0</v>
      </c>
      <c r="E53" s="21">
        <v>0</v>
      </c>
      <c r="F53" s="29">
        <v>0</v>
      </c>
      <c r="G53" s="21">
        <v>0</v>
      </c>
      <c r="H53" s="29">
        <v>0</v>
      </c>
      <c r="I53" s="21">
        <v>0</v>
      </c>
      <c r="J53" s="29">
        <v>0</v>
      </c>
      <c r="K53" s="21">
        <v>0</v>
      </c>
      <c r="L53" s="22">
        <v>0</v>
      </c>
      <c r="M53" s="21">
        <v>0</v>
      </c>
      <c r="N53" s="21">
        <v>1</v>
      </c>
    </row>
    <row r="54" spans="1:14" x14ac:dyDescent="0.25">
      <c r="A54" s="19" t="s">
        <v>950</v>
      </c>
      <c r="B54" s="29">
        <v>0</v>
      </c>
      <c r="C54" s="21">
        <v>0</v>
      </c>
      <c r="D54" s="29">
        <v>0</v>
      </c>
      <c r="E54" s="21">
        <v>0</v>
      </c>
      <c r="F54" s="29">
        <v>0</v>
      </c>
      <c r="G54" s="21">
        <v>0</v>
      </c>
      <c r="H54" s="29">
        <v>1</v>
      </c>
      <c r="I54" s="21">
        <v>0</v>
      </c>
      <c r="J54" s="29">
        <v>0</v>
      </c>
      <c r="K54" s="21">
        <v>0</v>
      </c>
      <c r="L54" s="22">
        <v>0</v>
      </c>
      <c r="M54" s="21">
        <v>0</v>
      </c>
      <c r="N54" s="21">
        <v>1</v>
      </c>
    </row>
    <row r="55" spans="1:14" x14ac:dyDescent="0.25">
      <c r="A55" s="19" t="s">
        <v>2968</v>
      </c>
      <c r="B55" s="29">
        <v>0</v>
      </c>
      <c r="C55" s="21">
        <v>0</v>
      </c>
      <c r="D55" s="29">
        <v>0</v>
      </c>
      <c r="E55" s="21">
        <v>0</v>
      </c>
      <c r="F55" s="29">
        <v>1</v>
      </c>
      <c r="G55" s="21">
        <v>0</v>
      </c>
      <c r="H55" s="29">
        <v>0</v>
      </c>
      <c r="I55" s="21">
        <v>0</v>
      </c>
      <c r="J55" s="29">
        <v>0</v>
      </c>
      <c r="K55" s="21">
        <v>0</v>
      </c>
      <c r="L55" s="22">
        <v>0</v>
      </c>
      <c r="M55" s="21">
        <v>0</v>
      </c>
      <c r="N55" s="21">
        <v>1</v>
      </c>
    </row>
    <row r="56" spans="1:14" x14ac:dyDescent="0.25">
      <c r="A56" s="19" t="s">
        <v>1324</v>
      </c>
      <c r="B56" s="29">
        <v>0</v>
      </c>
      <c r="C56" s="21">
        <v>1</v>
      </c>
      <c r="D56" s="29">
        <v>0</v>
      </c>
      <c r="E56" s="21">
        <v>0</v>
      </c>
      <c r="F56" s="29">
        <v>0</v>
      </c>
      <c r="G56" s="21">
        <v>0</v>
      </c>
      <c r="H56" s="29">
        <v>0</v>
      </c>
      <c r="I56" s="21">
        <v>0</v>
      </c>
      <c r="J56" s="29">
        <v>0</v>
      </c>
      <c r="K56" s="21">
        <v>0</v>
      </c>
      <c r="L56" s="22">
        <v>0</v>
      </c>
      <c r="M56" s="21">
        <v>0</v>
      </c>
      <c r="N56" s="21">
        <v>1</v>
      </c>
    </row>
    <row r="57" spans="1:14" x14ac:dyDescent="0.25">
      <c r="A57" s="19" t="s">
        <v>174</v>
      </c>
      <c r="B57" s="29">
        <v>0</v>
      </c>
      <c r="C57" s="21">
        <v>0</v>
      </c>
      <c r="D57" s="29">
        <v>0</v>
      </c>
      <c r="E57" s="21">
        <v>0</v>
      </c>
      <c r="F57" s="29">
        <v>1</v>
      </c>
      <c r="G57" s="21">
        <v>0</v>
      </c>
      <c r="H57" s="29">
        <v>0</v>
      </c>
      <c r="I57" s="21">
        <v>0</v>
      </c>
      <c r="J57" s="29">
        <v>0</v>
      </c>
      <c r="K57" s="21">
        <v>0</v>
      </c>
      <c r="L57" s="22">
        <v>0</v>
      </c>
      <c r="M57" s="21">
        <v>0</v>
      </c>
      <c r="N57" s="21">
        <v>1</v>
      </c>
    </row>
    <row r="58" spans="1:14" x14ac:dyDescent="0.25">
      <c r="A58" s="19" t="s">
        <v>121</v>
      </c>
      <c r="B58" s="29">
        <v>0</v>
      </c>
      <c r="C58" s="21">
        <v>0</v>
      </c>
      <c r="D58" s="29">
        <v>1</v>
      </c>
      <c r="E58" s="21">
        <v>0</v>
      </c>
      <c r="F58" s="29">
        <v>0</v>
      </c>
      <c r="G58" s="21">
        <v>0</v>
      </c>
      <c r="H58" s="29">
        <v>0</v>
      </c>
      <c r="I58" s="21">
        <v>0</v>
      </c>
      <c r="J58" s="29">
        <v>0</v>
      </c>
      <c r="K58" s="21">
        <v>0</v>
      </c>
      <c r="L58" s="22">
        <v>0</v>
      </c>
      <c r="M58" s="21">
        <v>0</v>
      </c>
      <c r="N58" s="21">
        <v>1</v>
      </c>
    </row>
    <row r="59" spans="1:14" x14ac:dyDescent="0.25">
      <c r="A59" s="19" t="s">
        <v>2883</v>
      </c>
      <c r="B59" s="29">
        <v>1</v>
      </c>
      <c r="C59" s="21">
        <v>0</v>
      </c>
      <c r="D59" s="29">
        <v>0</v>
      </c>
      <c r="E59" s="21">
        <v>0</v>
      </c>
      <c r="F59" s="29">
        <v>0</v>
      </c>
      <c r="G59" s="21">
        <v>0</v>
      </c>
      <c r="H59" s="29">
        <v>0</v>
      </c>
      <c r="I59" s="21">
        <v>0</v>
      </c>
      <c r="J59" s="29">
        <v>0</v>
      </c>
      <c r="K59" s="21">
        <v>0</v>
      </c>
      <c r="L59" s="22">
        <v>0</v>
      </c>
      <c r="M59" s="21">
        <v>0</v>
      </c>
      <c r="N59" s="21">
        <v>1</v>
      </c>
    </row>
    <row r="60" spans="1:14" x14ac:dyDescent="0.25">
      <c r="A60" s="19" t="s">
        <v>810</v>
      </c>
      <c r="B60" s="29">
        <v>0</v>
      </c>
      <c r="C60" s="21">
        <v>0</v>
      </c>
      <c r="D60" s="29">
        <v>0</v>
      </c>
      <c r="E60" s="21">
        <v>0</v>
      </c>
      <c r="F60" s="29">
        <v>0</v>
      </c>
      <c r="G60" s="21">
        <v>0</v>
      </c>
      <c r="H60" s="29">
        <v>0</v>
      </c>
      <c r="I60" s="21">
        <v>0.5</v>
      </c>
      <c r="J60" s="29">
        <v>0</v>
      </c>
      <c r="K60" s="21">
        <v>0</v>
      </c>
      <c r="L60" s="22">
        <v>0</v>
      </c>
      <c r="M60" s="21">
        <v>0</v>
      </c>
      <c r="N60" s="21">
        <v>0.5</v>
      </c>
    </row>
    <row r="61" spans="1:14" x14ac:dyDescent="0.25">
      <c r="A61" s="18" t="s">
        <v>14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 x14ac:dyDescent="0.25">
      <c r="A62" s="19" t="s">
        <v>241</v>
      </c>
      <c r="B62" s="29">
        <v>23</v>
      </c>
      <c r="C62" s="21">
        <v>5</v>
      </c>
      <c r="D62" s="29">
        <v>25</v>
      </c>
      <c r="E62" s="21">
        <v>5.5</v>
      </c>
      <c r="F62" s="29">
        <v>31</v>
      </c>
      <c r="G62" s="21">
        <v>0</v>
      </c>
      <c r="H62" s="29">
        <v>31</v>
      </c>
      <c r="I62" s="21">
        <v>37</v>
      </c>
      <c r="J62" s="29">
        <v>24</v>
      </c>
      <c r="K62" s="21">
        <v>0</v>
      </c>
      <c r="L62" s="22">
        <v>0</v>
      </c>
      <c r="M62" s="21">
        <v>0</v>
      </c>
      <c r="N62" s="21">
        <v>181.5</v>
      </c>
    </row>
    <row r="63" spans="1:14" x14ac:dyDescent="0.25">
      <c r="A63" s="19" t="s">
        <v>309</v>
      </c>
      <c r="B63" s="29">
        <v>19</v>
      </c>
      <c r="C63" s="21">
        <v>6</v>
      </c>
      <c r="D63" s="29">
        <v>14</v>
      </c>
      <c r="E63" s="21">
        <v>0</v>
      </c>
      <c r="F63" s="29">
        <v>16</v>
      </c>
      <c r="G63" s="21">
        <v>5.3333333333333339</v>
      </c>
      <c r="H63" s="29">
        <v>11</v>
      </c>
      <c r="I63" s="21">
        <v>0</v>
      </c>
      <c r="J63" s="29">
        <v>21</v>
      </c>
      <c r="K63" s="21">
        <v>6</v>
      </c>
      <c r="L63" s="22">
        <v>0</v>
      </c>
      <c r="M63" s="21">
        <v>0</v>
      </c>
      <c r="N63" s="21">
        <v>98.333333333333343</v>
      </c>
    </row>
    <row r="64" spans="1:14" x14ac:dyDescent="0.25">
      <c r="A64" s="19" t="s">
        <v>137</v>
      </c>
      <c r="B64" s="29">
        <v>13</v>
      </c>
      <c r="C64" s="21">
        <v>4.666666666666667</v>
      </c>
      <c r="D64" s="29">
        <v>15</v>
      </c>
      <c r="E64" s="21">
        <v>0</v>
      </c>
      <c r="F64" s="29">
        <v>3</v>
      </c>
      <c r="G64" s="21">
        <v>0</v>
      </c>
      <c r="H64" s="29">
        <v>12</v>
      </c>
      <c r="I64" s="21">
        <v>5.25</v>
      </c>
      <c r="J64" s="29">
        <v>20</v>
      </c>
      <c r="K64" s="21">
        <v>7</v>
      </c>
      <c r="L64" s="22">
        <v>0</v>
      </c>
      <c r="M64" s="21">
        <v>0</v>
      </c>
      <c r="N64" s="21">
        <v>79.916666666666671</v>
      </c>
    </row>
    <row r="65" spans="1:14" x14ac:dyDescent="0.25">
      <c r="A65" s="19" t="s">
        <v>895</v>
      </c>
      <c r="B65" s="29">
        <v>15</v>
      </c>
      <c r="C65" s="21">
        <v>0</v>
      </c>
      <c r="D65" s="29">
        <v>8</v>
      </c>
      <c r="E65" s="21">
        <v>1</v>
      </c>
      <c r="F65" s="29">
        <v>4</v>
      </c>
      <c r="G65" s="21">
        <v>0</v>
      </c>
      <c r="H65" s="29">
        <v>14</v>
      </c>
      <c r="I65" s="21">
        <v>4</v>
      </c>
      <c r="J65" s="29">
        <v>3</v>
      </c>
      <c r="K65" s="21">
        <v>0</v>
      </c>
      <c r="L65" s="22">
        <v>0</v>
      </c>
      <c r="M65" s="21">
        <v>0</v>
      </c>
      <c r="N65" s="21">
        <v>49</v>
      </c>
    </row>
    <row r="66" spans="1:14" x14ac:dyDescent="0.25">
      <c r="A66" s="19" t="s">
        <v>181</v>
      </c>
      <c r="B66" s="29">
        <v>9</v>
      </c>
      <c r="C66" s="21">
        <v>0</v>
      </c>
      <c r="D66" s="29">
        <v>9</v>
      </c>
      <c r="E66" s="21">
        <v>0</v>
      </c>
      <c r="F66" s="29">
        <v>9</v>
      </c>
      <c r="G66" s="21">
        <v>0</v>
      </c>
      <c r="H66" s="29">
        <v>9</v>
      </c>
      <c r="I66" s="21">
        <v>0</v>
      </c>
      <c r="J66" s="29">
        <v>9</v>
      </c>
      <c r="K66" s="21">
        <v>0</v>
      </c>
      <c r="L66" s="22">
        <v>0</v>
      </c>
      <c r="M66" s="21">
        <v>0</v>
      </c>
      <c r="N66" s="21">
        <v>45</v>
      </c>
    </row>
    <row r="67" spans="1:14" x14ac:dyDescent="0.25">
      <c r="A67" s="19" t="s">
        <v>2735</v>
      </c>
      <c r="B67" s="29">
        <v>9</v>
      </c>
      <c r="C67" s="21">
        <v>0</v>
      </c>
      <c r="D67" s="29">
        <v>9</v>
      </c>
      <c r="E67" s="21">
        <v>4.5</v>
      </c>
      <c r="F67" s="29">
        <v>9</v>
      </c>
      <c r="G67" s="21">
        <v>3</v>
      </c>
      <c r="H67" s="29">
        <v>0</v>
      </c>
      <c r="I67" s="21">
        <v>0</v>
      </c>
      <c r="J67" s="29">
        <v>7</v>
      </c>
      <c r="K67" s="21">
        <v>3</v>
      </c>
      <c r="L67" s="22">
        <v>0</v>
      </c>
      <c r="M67" s="21">
        <v>0</v>
      </c>
      <c r="N67" s="21">
        <v>44.5</v>
      </c>
    </row>
    <row r="68" spans="1:14" x14ac:dyDescent="0.25">
      <c r="A68" s="19" t="s">
        <v>174</v>
      </c>
      <c r="B68" s="29">
        <v>9</v>
      </c>
      <c r="C68" s="21">
        <v>0</v>
      </c>
      <c r="D68" s="29">
        <v>9</v>
      </c>
      <c r="E68" s="21">
        <v>4.5</v>
      </c>
      <c r="F68" s="29">
        <v>7</v>
      </c>
      <c r="G68" s="21">
        <v>0</v>
      </c>
      <c r="H68" s="29">
        <v>9</v>
      </c>
      <c r="I68" s="21">
        <v>4.5</v>
      </c>
      <c r="J68" s="29">
        <v>0</v>
      </c>
      <c r="K68" s="21">
        <v>0</v>
      </c>
      <c r="L68" s="22">
        <v>0</v>
      </c>
      <c r="M68" s="21">
        <v>0</v>
      </c>
      <c r="N68" s="21">
        <v>43</v>
      </c>
    </row>
    <row r="69" spans="1:14" x14ac:dyDescent="0.25">
      <c r="A69" s="19" t="s">
        <v>2833</v>
      </c>
      <c r="B69" s="29">
        <v>2</v>
      </c>
      <c r="C69" s="21">
        <v>0</v>
      </c>
      <c r="D69" s="29">
        <v>2</v>
      </c>
      <c r="E69" s="21">
        <v>2.5</v>
      </c>
      <c r="F69" s="29">
        <v>5</v>
      </c>
      <c r="G69" s="21">
        <v>0</v>
      </c>
      <c r="H69" s="29">
        <v>7</v>
      </c>
      <c r="I69" s="21">
        <v>4.5</v>
      </c>
      <c r="J69" s="29">
        <v>9</v>
      </c>
      <c r="K69" s="21">
        <v>0</v>
      </c>
      <c r="L69" s="22">
        <v>0</v>
      </c>
      <c r="M69" s="21">
        <v>0</v>
      </c>
      <c r="N69" s="21">
        <v>32</v>
      </c>
    </row>
    <row r="70" spans="1:14" x14ac:dyDescent="0.25">
      <c r="A70" s="19" t="s">
        <v>2406</v>
      </c>
      <c r="B70" s="29">
        <v>0</v>
      </c>
      <c r="C70" s="21">
        <v>0</v>
      </c>
      <c r="D70" s="29">
        <v>8</v>
      </c>
      <c r="E70" s="21">
        <v>0</v>
      </c>
      <c r="F70" s="29">
        <v>9</v>
      </c>
      <c r="G70" s="21">
        <v>2.3333333333333335</v>
      </c>
      <c r="H70" s="29">
        <v>4</v>
      </c>
      <c r="I70" s="21">
        <v>0</v>
      </c>
      <c r="J70" s="29">
        <v>4</v>
      </c>
      <c r="K70" s="21">
        <v>0</v>
      </c>
      <c r="L70" s="22">
        <v>0</v>
      </c>
      <c r="M70" s="21">
        <v>0</v>
      </c>
      <c r="N70" s="21">
        <v>27.333333333333336</v>
      </c>
    </row>
    <row r="71" spans="1:14" x14ac:dyDescent="0.25">
      <c r="A71" s="19" t="s">
        <v>591</v>
      </c>
      <c r="B71" s="29">
        <v>7</v>
      </c>
      <c r="C71" s="21">
        <v>0</v>
      </c>
      <c r="D71" s="29">
        <v>3</v>
      </c>
      <c r="E71" s="21">
        <v>0</v>
      </c>
      <c r="F71" s="29">
        <v>7</v>
      </c>
      <c r="G71" s="21">
        <v>4.5</v>
      </c>
      <c r="H71" s="29">
        <v>3</v>
      </c>
      <c r="I71" s="21">
        <v>2.5</v>
      </c>
      <c r="J71" s="29">
        <v>0</v>
      </c>
      <c r="K71" s="21">
        <v>0</v>
      </c>
      <c r="L71" s="22">
        <v>0</v>
      </c>
      <c r="M71" s="21">
        <v>0</v>
      </c>
      <c r="N71" s="21">
        <v>27</v>
      </c>
    </row>
    <row r="72" spans="1:14" x14ac:dyDescent="0.25">
      <c r="A72" s="19" t="s">
        <v>600</v>
      </c>
      <c r="B72" s="29">
        <v>0</v>
      </c>
      <c r="C72" s="21">
        <v>0</v>
      </c>
      <c r="D72" s="29">
        <v>0</v>
      </c>
      <c r="E72" s="21">
        <v>0</v>
      </c>
      <c r="F72" s="29">
        <v>0</v>
      </c>
      <c r="G72" s="21">
        <v>0</v>
      </c>
      <c r="H72" s="29">
        <v>4</v>
      </c>
      <c r="I72" s="21">
        <v>3</v>
      </c>
      <c r="J72" s="29">
        <v>12</v>
      </c>
      <c r="K72" s="21">
        <v>6.75</v>
      </c>
      <c r="L72" s="22">
        <v>0</v>
      </c>
      <c r="M72" s="21">
        <v>0</v>
      </c>
      <c r="N72" s="21">
        <v>25.75</v>
      </c>
    </row>
    <row r="73" spans="1:14" x14ac:dyDescent="0.25">
      <c r="A73" s="19" t="s">
        <v>1360</v>
      </c>
      <c r="B73" s="29">
        <v>0</v>
      </c>
      <c r="C73" s="21">
        <v>0</v>
      </c>
      <c r="D73" s="29">
        <v>4</v>
      </c>
      <c r="E73" s="21">
        <v>0</v>
      </c>
      <c r="F73" s="29">
        <v>7</v>
      </c>
      <c r="G73" s="21">
        <v>0</v>
      </c>
      <c r="H73" s="29">
        <v>7</v>
      </c>
      <c r="I73" s="21">
        <v>0</v>
      </c>
      <c r="J73" s="29">
        <v>7</v>
      </c>
      <c r="K73" s="21">
        <v>0</v>
      </c>
      <c r="L73" s="22">
        <v>0</v>
      </c>
      <c r="M73" s="21">
        <v>0</v>
      </c>
      <c r="N73" s="21">
        <v>25</v>
      </c>
    </row>
    <row r="74" spans="1:14" x14ac:dyDescent="0.25">
      <c r="A74" s="19" t="s">
        <v>387</v>
      </c>
      <c r="B74" s="29">
        <v>5</v>
      </c>
      <c r="C74" s="21">
        <v>3</v>
      </c>
      <c r="D74" s="29">
        <v>4</v>
      </c>
      <c r="E74" s="21">
        <v>2.5</v>
      </c>
      <c r="F74" s="29">
        <v>3</v>
      </c>
      <c r="G74" s="21">
        <v>2.3333333333333335</v>
      </c>
      <c r="H74" s="29">
        <v>0</v>
      </c>
      <c r="I74" s="21">
        <v>0</v>
      </c>
      <c r="J74" s="29">
        <v>5</v>
      </c>
      <c r="K74" s="21">
        <v>0</v>
      </c>
      <c r="L74" s="22">
        <v>0</v>
      </c>
      <c r="M74" s="21">
        <v>0</v>
      </c>
      <c r="N74" s="21">
        <v>24.833333333333332</v>
      </c>
    </row>
    <row r="75" spans="1:14" x14ac:dyDescent="0.25">
      <c r="A75" s="19" t="s">
        <v>225</v>
      </c>
      <c r="B75" s="29">
        <v>1</v>
      </c>
      <c r="C75" s="21">
        <v>0</v>
      </c>
      <c r="D75" s="29">
        <v>3</v>
      </c>
      <c r="E75" s="21">
        <v>0</v>
      </c>
      <c r="F75" s="29">
        <v>7</v>
      </c>
      <c r="G75" s="21">
        <v>4.5</v>
      </c>
      <c r="H75" s="29">
        <v>3</v>
      </c>
      <c r="I75" s="21">
        <v>2.5</v>
      </c>
      <c r="J75" s="29">
        <v>0</v>
      </c>
      <c r="K75" s="21">
        <v>0</v>
      </c>
      <c r="L75" s="22">
        <v>0</v>
      </c>
      <c r="M75" s="21">
        <v>0</v>
      </c>
      <c r="N75" s="21">
        <v>21</v>
      </c>
    </row>
    <row r="76" spans="1:14" x14ac:dyDescent="0.25">
      <c r="A76" s="19" t="s">
        <v>916</v>
      </c>
      <c r="B76" s="29">
        <v>0</v>
      </c>
      <c r="C76" s="21">
        <v>0</v>
      </c>
      <c r="D76" s="29">
        <v>5</v>
      </c>
      <c r="E76" s="21">
        <v>3.5</v>
      </c>
      <c r="F76" s="29">
        <v>4</v>
      </c>
      <c r="G76" s="21">
        <v>0</v>
      </c>
      <c r="H76" s="29">
        <v>7</v>
      </c>
      <c r="I76" s="21">
        <v>0</v>
      </c>
      <c r="J76" s="29">
        <v>0</v>
      </c>
      <c r="K76" s="21">
        <v>0</v>
      </c>
      <c r="L76" s="22">
        <v>0</v>
      </c>
      <c r="M76" s="21">
        <v>0</v>
      </c>
      <c r="N76" s="21">
        <v>19.5</v>
      </c>
    </row>
    <row r="77" spans="1:14" x14ac:dyDescent="0.25">
      <c r="A77" s="19" t="s">
        <v>214</v>
      </c>
      <c r="B77" s="29">
        <v>3</v>
      </c>
      <c r="C77" s="21">
        <v>0</v>
      </c>
      <c r="D77" s="29">
        <v>2</v>
      </c>
      <c r="E77" s="21">
        <v>2</v>
      </c>
      <c r="F77" s="29">
        <v>3</v>
      </c>
      <c r="G77" s="21">
        <v>0</v>
      </c>
      <c r="H77" s="29">
        <v>3</v>
      </c>
      <c r="I77" s="21">
        <v>2.5</v>
      </c>
      <c r="J77" s="29">
        <v>3</v>
      </c>
      <c r="K77" s="21">
        <v>0</v>
      </c>
      <c r="L77" s="22">
        <v>0</v>
      </c>
      <c r="M77" s="21">
        <v>0</v>
      </c>
      <c r="N77" s="21">
        <v>18.5</v>
      </c>
    </row>
    <row r="78" spans="1:14" x14ac:dyDescent="0.25">
      <c r="A78" s="19" t="s">
        <v>179</v>
      </c>
      <c r="B78" s="29">
        <v>5</v>
      </c>
      <c r="C78" s="21">
        <v>0</v>
      </c>
      <c r="D78" s="29">
        <v>5</v>
      </c>
      <c r="E78" s="21">
        <v>0</v>
      </c>
      <c r="F78" s="29">
        <v>0</v>
      </c>
      <c r="G78" s="21">
        <v>0</v>
      </c>
      <c r="H78" s="29">
        <v>3</v>
      </c>
      <c r="I78" s="21">
        <v>0</v>
      </c>
      <c r="J78" s="29">
        <v>4</v>
      </c>
      <c r="K78" s="21">
        <v>0</v>
      </c>
      <c r="L78" s="22">
        <v>0</v>
      </c>
      <c r="M78" s="21">
        <v>0</v>
      </c>
      <c r="N78" s="21">
        <v>17</v>
      </c>
    </row>
    <row r="79" spans="1:14" x14ac:dyDescent="0.25">
      <c r="A79" s="19" t="s">
        <v>180</v>
      </c>
      <c r="B79" s="29">
        <v>3</v>
      </c>
      <c r="C79" s="21">
        <v>0</v>
      </c>
      <c r="D79" s="29">
        <v>3</v>
      </c>
      <c r="E79" s="21">
        <v>0</v>
      </c>
      <c r="F79" s="29">
        <v>5</v>
      </c>
      <c r="G79" s="21">
        <v>0</v>
      </c>
      <c r="H79" s="29">
        <v>2</v>
      </c>
      <c r="I79" s="21">
        <v>2</v>
      </c>
      <c r="J79" s="29">
        <v>0</v>
      </c>
      <c r="K79" s="21">
        <v>0</v>
      </c>
      <c r="L79" s="22">
        <v>0</v>
      </c>
      <c r="M79" s="21">
        <v>0</v>
      </c>
      <c r="N79" s="21">
        <v>15</v>
      </c>
    </row>
    <row r="80" spans="1:14" x14ac:dyDescent="0.25">
      <c r="A80" s="19" t="s">
        <v>54</v>
      </c>
      <c r="B80" s="29">
        <v>0</v>
      </c>
      <c r="C80" s="21">
        <v>0</v>
      </c>
      <c r="D80" s="29">
        <v>3</v>
      </c>
      <c r="E80" s="21">
        <v>0</v>
      </c>
      <c r="F80" s="29">
        <v>2</v>
      </c>
      <c r="G80" s="21">
        <v>0</v>
      </c>
      <c r="H80" s="29">
        <v>6</v>
      </c>
      <c r="I80" s="21">
        <v>0</v>
      </c>
      <c r="J80" s="29">
        <v>4</v>
      </c>
      <c r="K80" s="21">
        <v>0</v>
      </c>
      <c r="L80" s="22">
        <v>0</v>
      </c>
      <c r="M80" s="21">
        <v>0</v>
      </c>
      <c r="N80" s="21">
        <v>15</v>
      </c>
    </row>
    <row r="81" spans="1:14" x14ac:dyDescent="0.25">
      <c r="A81" s="19" t="s">
        <v>2455</v>
      </c>
      <c r="B81" s="29">
        <v>0</v>
      </c>
      <c r="C81" s="21">
        <v>0</v>
      </c>
      <c r="D81" s="29">
        <v>7</v>
      </c>
      <c r="E81" s="21">
        <v>0</v>
      </c>
      <c r="F81" s="29">
        <v>3</v>
      </c>
      <c r="G81" s="21">
        <v>0</v>
      </c>
      <c r="H81" s="29">
        <v>4</v>
      </c>
      <c r="I81" s="21">
        <v>0</v>
      </c>
      <c r="J81" s="29">
        <v>0</v>
      </c>
      <c r="K81" s="21">
        <v>0</v>
      </c>
      <c r="L81" s="22">
        <v>0</v>
      </c>
      <c r="M81" s="21">
        <v>0</v>
      </c>
      <c r="N81" s="21">
        <v>14</v>
      </c>
    </row>
    <row r="82" spans="1:14" x14ac:dyDescent="0.25">
      <c r="A82" s="19" t="s">
        <v>905</v>
      </c>
      <c r="B82" s="29">
        <v>0</v>
      </c>
      <c r="C82" s="21">
        <v>0</v>
      </c>
      <c r="D82" s="29">
        <v>3</v>
      </c>
      <c r="E82" s="21">
        <v>1.5</v>
      </c>
      <c r="F82" s="29">
        <v>0</v>
      </c>
      <c r="G82" s="21">
        <v>3</v>
      </c>
      <c r="H82" s="29">
        <v>4</v>
      </c>
      <c r="I82" s="21">
        <v>2</v>
      </c>
      <c r="J82" s="29">
        <v>0</v>
      </c>
      <c r="K82" s="21">
        <v>0</v>
      </c>
      <c r="L82" s="22">
        <v>0</v>
      </c>
      <c r="M82" s="21">
        <v>0</v>
      </c>
      <c r="N82" s="21">
        <v>13.5</v>
      </c>
    </row>
    <row r="83" spans="1:14" x14ac:dyDescent="0.25">
      <c r="A83" s="19" t="s">
        <v>244</v>
      </c>
      <c r="B83" s="29">
        <v>3</v>
      </c>
      <c r="C83" s="21">
        <v>2.3333333333333335</v>
      </c>
      <c r="D83" s="29">
        <v>3</v>
      </c>
      <c r="E83" s="21">
        <v>0</v>
      </c>
      <c r="F83" s="29">
        <v>0</v>
      </c>
      <c r="G83" s="21">
        <v>0</v>
      </c>
      <c r="H83" s="29">
        <v>4</v>
      </c>
      <c r="I83" s="21">
        <v>0</v>
      </c>
      <c r="J83" s="29">
        <v>0</v>
      </c>
      <c r="K83" s="21">
        <v>0</v>
      </c>
      <c r="L83" s="22">
        <v>0</v>
      </c>
      <c r="M83" s="21">
        <v>0</v>
      </c>
      <c r="N83" s="21">
        <v>12.333333333333334</v>
      </c>
    </row>
    <row r="84" spans="1:14" x14ac:dyDescent="0.25">
      <c r="A84" s="19" t="s">
        <v>2477</v>
      </c>
      <c r="B84" s="29">
        <v>0</v>
      </c>
      <c r="C84" s="21">
        <v>0</v>
      </c>
      <c r="D84" s="29">
        <v>0</v>
      </c>
      <c r="E84" s="21">
        <v>0</v>
      </c>
      <c r="F84" s="29">
        <v>0</v>
      </c>
      <c r="G84" s="21">
        <v>0</v>
      </c>
      <c r="H84" s="29">
        <v>2</v>
      </c>
      <c r="I84" s="21">
        <v>1</v>
      </c>
      <c r="J84" s="29">
        <v>5</v>
      </c>
      <c r="K84" s="21">
        <v>2.25</v>
      </c>
      <c r="L84" s="22">
        <v>0</v>
      </c>
      <c r="M84" s="21">
        <v>0</v>
      </c>
      <c r="N84" s="21">
        <v>10.25</v>
      </c>
    </row>
    <row r="85" spans="1:14" x14ac:dyDescent="0.25">
      <c r="A85" s="19" t="s">
        <v>253</v>
      </c>
      <c r="B85" s="29">
        <v>3</v>
      </c>
      <c r="C85" s="21">
        <v>0</v>
      </c>
      <c r="D85" s="29">
        <v>3</v>
      </c>
      <c r="E85" s="21">
        <v>0</v>
      </c>
      <c r="F85" s="29">
        <v>0</v>
      </c>
      <c r="G85" s="21">
        <v>0</v>
      </c>
      <c r="H85" s="29">
        <v>4</v>
      </c>
      <c r="I85" s="21">
        <v>0</v>
      </c>
      <c r="J85" s="29">
        <v>0</v>
      </c>
      <c r="K85" s="21">
        <v>0</v>
      </c>
      <c r="L85" s="22">
        <v>0</v>
      </c>
      <c r="M85" s="21">
        <v>0</v>
      </c>
      <c r="N85" s="21">
        <v>10</v>
      </c>
    </row>
    <row r="86" spans="1:14" x14ac:dyDescent="0.25">
      <c r="A86" s="19" t="s">
        <v>2635</v>
      </c>
      <c r="B86" s="29">
        <v>2</v>
      </c>
      <c r="C86" s="21">
        <v>0</v>
      </c>
      <c r="D86" s="29">
        <v>4</v>
      </c>
      <c r="E86" s="21">
        <v>1.5</v>
      </c>
      <c r="F86" s="29">
        <v>0</v>
      </c>
      <c r="G86" s="21">
        <v>0</v>
      </c>
      <c r="H86" s="29">
        <v>0</v>
      </c>
      <c r="I86" s="21">
        <v>1.5</v>
      </c>
      <c r="J86" s="29">
        <v>0</v>
      </c>
      <c r="K86" s="21">
        <v>0</v>
      </c>
      <c r="L86" s="22">
        <v>0</v>
      </c>
      <c r="M86" s="21">
        <v>0</v>
      </c>
      <c r="N86" s="21">
        <v>9</v>
      </c>
    </row>
    <row r="87" spans="1:14" x14ac:dyDescent="0.25">
      <c r="A87" s="19" t="s">
        <v>342</v>
      </c>
      <c r="B87" s="29">
        <v>0</v>
      </c>
      <c r="C87" s="21">
        <v>0</v>
      </c>
      <c r="D87" s="29">
        <v>0</v>
      </c>
      <c r="E87" s="21">
        <v>0</v>
      </c>
      <c r="F87" s="29">
        <v>9</v>
      </c>
      <c r="G87" s="21">
        <v>0</v>
      </c>
      <c r="H87" s="29">
        <v>0</v>
      </c>
      <c r="I87" s="21">
        <v>0</v>
      </c>
      <c r="J87" s="29">
        <v>0</v>
      </c>
      <c r="K87" s="21">
        <v>0</v>
      </c>
      <c r="L87" s="22">
        <v>0</v>
      </c>
      <c r="M87" s="21">
        <v>0</v>
      </c>
      <c r="N87" s="21">
        <v>9</v>
      </c>
    </row>
    <row r="88" spans="1:14" x14ac:dyDescent="0.25">
      <c r="A88" s="19" t="s">
        <v>324</v>
      </c>
      <c r="B88" s="29">
        <v>2</v>
      </c>
      <c r="C88" s="21">
        <v>0</v>
      </c>
      <c r="D88" s="29">
        <v>2</v>
      </c>
      <c r="E88" s="21">
        <v>0</v>
      </c>
      <c r="F88" s="29">
        <v>0</v>
      </c>
      <c r="G88" s="21">
        <v>0</v>
      </c>
      <c r="H88" s="29">
        <v>2</v>
      </c>
      <c r="I88" s="21">
        <v>1</v>
      </c>
      <c r="J88" s="29">
        <v>0</v>
      </c>
      <c r="K88" s="21">
        <v>0</v>
      </c>
      <c r="L88" s="22">
        <v>0</v>
      </c>
      <c r="M88" s="21">
        <v>0</v>
      </c>
      <c r="N88" s="21">
        <v>7</v>
      </c>
    </row>
    <row r="89" spans="1:14" x14ac:dyDescent="0.25">
      <c r="A89" s="19" t="s">
        <v>1354</v>
      </c>
      <c r="B89" s="29">
        <v>0</v>
      </c>
      <c r="C89" s="21">
        <v>0</v>
      </c>
      <c r="D89" s="29">
        <v>1</v>
      </c>
      <c r="E89" s="21">
        <v>0</v>
      </c>
      <c r="F89" s="29">
        <v>3</v>
      </c>
      <c r="G89" s="21">
        <v>0</v>
      </c>
      <c r="H89" s="29">
        <v>1</v>
      </c>
      <c r="I89" s="21">
        <v>0</v>
      </c>
      <c r="J89" s="29">
        <v>0</v>
      </c>
      <c r="K89" s="21">
        <v>0</v>
      </c>
      <c r="L89" s="22">
        <v>0</v>
      </c>
      <c r="M89" s="21">
        <v>0</v>
      </c>
      <c r="N89" s="21">
        <v>5</v>
      </c>
    </row>
    <row r="90" spans="1:14" x14ac:dyDescent="0.25">
      <c r="A90" s="19" t="s">
        <v>1120</v>
      </c>
      <c r="B90" s="29">
        <v>0</v>
      </c>
      <c r="C90" s="21">
        <v>0</v>
      </c>
      <c r="D90" s="29">
        <v>0</v>
      </c>
      <c r="E90" s="21">
        <v>0</v>
      </c>
      <c r="F90" s="29">
        <v>5</v>
      </c>
      <c r="G90" s="21">
        <v>0</v>
      </c>
      <c r="H90" s="29">
        <v>0</v>
      </c>
      <c r="I90" s="21">
        <v>0</v>
      </c>
      <c r="J90" s="29">
        <v>0</v>
      </c>
      <c r="K90" s="21">
        <v>0</v>
      </c>
      <c r="L90" s="22">
        <v>0</v>
      </c>
      <c r="M90" s="21">
        <v>0</v>
      </c>
      <c r="N90" s="21">
        <v>5</v>
      </c>
    </row>
    <row r="91" spans="1:14" x14ac:dyDescent="0.25">
      <c r="A91" s="19" t="s">
        <v>1346</v>
      </c>
      <c r="B91" s="29">
        <v>0</v>
      </c>
      <c r="C91" s="21">
        <v>0</v>
      </c>
      <c r="D91" s="29">
        <v>4</v>
      </c>
      <c r="E91" s="21">
        <v>0</v>
      </c>
      <c r="F91" s="29">
        <v>0</v>
      </c>
      <c r="G91" s="21">
        <v>0</v>
      </c>
      <c r="H91" s="29">
        <v>0</v>
      </c>
      <c r="I91" s="21">
        <v>0</v>
      </c>
      <c r="J91" s="29">
        <v>0</v>
      </c>
      <c r="K91" s="21">
        <v>0</v>
      </c>
      <c r="L91" s="22">
        <v>0</v>
      </c>
      <c r="M91" s="21">
        <v>0</v>
      </c>
      <c r="N91" s="21">
        <v>4</v>
      </c>
    </row>
    <row r="92" spans="1:14" x14ac:dyDescent="0.25">
      <c r="A92" s="19" t="s">
        <v>1139</v>
      </c>
      <c r="B92" s="29">
        <v>1</v>
      </c>
      <c r="C92" s="21">
        <v>0</v>
      </c>
      <c r="D92" s="29">
        <v>0</v>
      </c>
      <c r="E92" s="21">
        <v>0</v>
      </c>
      <c r="F92" s="29">
        <v>3</v>
      </c>
      <c r="G92" s="21">
        <v>0</v>
      </c>
      <c r="H92" s="29">
        <v>0</v>
      </c>
      <c r="I92" s="21">
        <v>0</v>
      </c>
      <c r="J92" s="29">
        <v>0</v>
      </c>
      <c r="K92" s="21">
        <v>0</v>
      </c>
      <c r="L92" s="22">
        <v>0</v>
      </c>
      <c r="M92" s="21">
        <v>0</v>
      </c>
      <c r="N92" s="21">
        <v>4</v>
      </c>
    </row>
    <row r="93" spans="1:14" x14ac:dyDescent="0.25">
      <c r="A93" s="19" t="s">
        <v>2461</v>
      </c>
      <c r="B93" s="29">
        <v>1</v>
      </c>
      <c r="C93" s="21">
        <v>0</v>
      </c>
      <c r="D93" s="29">
        <v>1</v>
      </c>
      <c r="E93" s="21">
        <v>0</v>
      </c>
      <c r="F93" s="29">
        <v>0</v>
      </c>
      <c r="G93" s="21">
        <v>0</v>
      </c>
      <c r="H93" s="29">
        <v>1</v>
      </c>
      <c r="I93" s="21">
        <v>0</v>
      </c>
      <c r="J93" s="29">
        <v>0</v>
      </c>
      <c r="K93" s="21">
        <v>0</v>
      </c>
      <c r="L93" s="22">
        <v>0</v>
      </c>
      <c r="M93" s="21">
        <v>0</v>
      </c>
      <c r="N93" s="21">
        <v>3</v>
      </c>
    </row>
    <row r="94" spans="1:14" x14ac:dyDescent="0.25">
      <c r="A94" s="19" t="s">
        <v>42</v>
      </c>
      <c r="B94" s="29">
        <v>0</v>
      </c>
      <c r="C94" s="21">
        <v>0</v>
      </c>
      <c r="D94" s="29">
        <v>0</v>
      </c>
      <c r="E94" s="21">
        <v>0</v>
      </c>
      <c r="F94" s="29">
        <v>0</v>
      </c>
      <c r="G94" s="21">
        <v>0</v>
      </c>
      <c r="H94" s="29">
        <v>3</v>
      </c>
      <c r="I94" s="21">
        <v>0</v>
      </c>
      <c r="J94" s="29">
        <v>0</v>
      </c>
      <c r="K94" s="21">
        <v>0</v>
      </c>
      <c r="L94" s="22">
        <v>0</v>
      </c>
      <c r="M94" s="21">
        <v>0</v>
      </c>
      <c r="N94" s="21">
        <v>3</v>
      </c>
    </row>
    <row r="95" spans="1:14" x14ac:dyDescent="0.25">
      <c r="A95" s="19" t="s">
        <v>1315</v>
      </c>
      <c r="B95" s="29">
        <v>0</v>
      </c>
      <c r="C95" s="21">
        <v>0</v>
      </c>
      <c r="D95" s="29">
        <v>1</v>
      </c>
      <c r="E95" s="21">
        <v>0</v>
      </c>
      <c r="F95" s="29">
        <v>1</v>
      </c>
      <c r="G95" s="21">
        <v>0</v>
      </c>
      <c r="H95" s="29">
        <v>1</v>
      </c>
      <c r="I95" s="21">
        <v>0</v>
      </c>
      <c r="J95" s="29">
        <v>0</v>
      </c>
      <c r="K95" s="21">
        <v>0</v>
      </c>
      <c r="L95" s="22">
        <v>0</v>
      </c>
      <c r="M95" s="21">
        <v>0</v>
      </c>
      <c r="N95" s="21">
        <v>3</v>
      </c>
    </row>
    <row r="96" spans="1:14" x14ac:dyDescent="0.25">
      <c r="A96" s="19" t="s">
        <v>452</v>
      </c>
      <c r="B96" s="29">
        <v>0</v>
      </c>
      <c r="C96" s="21">
        <v>0</v>
      </c>
      <c r="D96" s="29">
        <v>2</v>
      </c>
      <c r="E96" s="21">
        <v>0</v>
      </c>
      <c r="F96" s="29">
        <v>0</v>
      </c>
      <c r="G96" s="21">
        <v>0</v>
      </c>
      <c r="H96" s="29">
        <v>0</v>
      </c>
      <c r="I96" s="21">
        <v>0</v>
      </c>
      <c r="J96" s="29">
        <v>0</v>
      </c>
      <c r="K96" s="21">
        <v>0</v>
      </c>
      <c r="L96" s="22">
        <v>0</v>
      </c>
      <c r="M96" s="21">
        <v>0</v>
      </c>
      <c r="N96" s="21">
        <v>2</v>
      </c>
    </row>
    <row r="97" spans="1:14" x14ac:dyDescent="0.25">
      <c r="A97" s="19" t="s">
        <v>439</v>
      </c>
      <c r="B97" s="29">
        <v>0</v>
      </c>
      <c r="C97" s="21">
        <v>0</v>
      </c>
      <c r="D97" s="29">
        <v>0</v>
      </c>
      <c r="E97" s="21">
        <v>0</v>
      </c>
      <c r="F97" s="29">
        <v>0</v>
      </c>
      <c r="G97" s="21">
        <v>0</v>
      </c>
      <c r="H97" s="29">
        <v>1</v>
      </c>
      <c r="I97" s="21">
        <v>0</v>
      </c>
      <c r="J97" s="29">
        <v>0</v>
      </c>
      <c r="K97" s="21">
        <v>0</v>
      </c>
      <c r="L97" s="22">
        <v>0</v>
      </c>
      <c r="M97" s="21">
        <v>0</v>
      </c>
      <c r="N97" s="21">
        <v>1</v>
      </c>
    </row>
    <row r="98" spans="1:14" x14ac:dyDescent="0.25">
      <c r="A98" s="19" t="s">
        <v>1054</v>
      </c>
      <c r="B98" s="29">
        <v>0</v>
      </c>
      <c r="C98" s="21">
        <v>0</v>
      </c>
      <c r="D98" s="29">
        <v>0</v>
      </c>
      <c r="E98" s="21">
        <v>0</v>
      </c>
      <c r="F98" s="29">
        <v>0</v>
      </c>
      <c r="G98" s="21">
        <v>0</v>
      </c>
      <c r="H98" s="29">
        <v>0</v>
      </c>
      <c r="I98" s="21">
        <v>0</v>
      </c>
      <c r="J98" s="29">
        <v>0</v>
      </c>
      <c r="K98" s="21">
        <v>0</v>
      </c>
      <c r="L98" s="22">
        <v>0</v>
      </c>
      <c r="M98" s="21">
        <v>0</v>
      </c>
      <c r="N98" s="21">
        <v>0</v>
      </c>
    </row>
  </sheetData>
  <pageMargins left="0.7" right="0.7" top="0.75" bottom="0.75" header="0.3" footer="0.3"/>
  <pageSetup paperSize="9" scale="7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3:N43"/>
  <sheetViews>
    <sheetView topLeftCell="A13" workbookViewId="0">
      <selection activeCell="A34" sqref="A34"/>
    </sheetView>
  </sheetViews>
  <sheetFormatPr defaultColWidth="9.140625" defaultRowHeight="15" x14ac:dyDescent="0.25"/>
  <cols>
    <col min="1" max="1" width="50" customWidth="1"/>
    <col min="2" max="2" width="8" customWidth="1"/>
    <col min="3" max="3" width="9.5703125" customWidth="1"/>
    <col min="4" max="4" width="8.5703125" customWidth="1"/>
    <col min="5" max="5" width="10.28515625" customWidth="1"/>
    <col min="6" max="6" width="9.28515625" bestFit="1" customWidth="1"/>
    <col min="7" max="7" width="10.7109375" bestFit="1" customWidth="1"/>
    <col min="8" max="8" width="9.28515625" bestFit="1" customWidth="1"/>
    <col min="9" max="9" width="10.7109375" bestFit="1" customWidth="1"/>
    <col min="10" max="10" width="8.7109375" bestFit="1" customWidth="1"/>
    <col min="11" max="11" width="10.28515625" bestFit="1" customWidth="1"/>
    <col min="12" max="12" width="9.28515625" bestFit="1" customWidth="1"/>
    <col min="13" max="13" width="10.7109375" bestFit="1" customWidth="1"/>
    <col min="14" max="14" width="12.28515625" customWidth="1"/>
  </cols>
  <sheetData>
    <row r="3" spans="1:14" x14ac:dyDescent="0.25">
      <c r="A3" s="30" t="s">
        <v>279</v>
      </c>
      <c r="B3" s="30" t="s">
        <v>289</v>
      </c>
      <c r="C3" s="30" t="s">
        <v>288</v>
      </c>
      <c r="D3" s="30" t="s">
        <v>286</v>
      </c>
      <c r="E3" s="30" t="s">
        <v>287</v>
      </c>
      <c r="F3" s="30" t="s">
        <v>290</v>
      </c>
      <c r="G3" s="30" t="s">
        <v>291</v>
      </c>
      <c r="H3" s="30" t="s">
        <v>296</v>
      </c>
      <c r="I3" s="30" t="s">
        <v>298</v>
      </c>
      <c r="J3" s="30" t="s">
        <v>297</v>
      </c>
      <c r="K3" s="30" t="s">
        <v>299</v>
      </c>
      <c r="L3" s="30" t="s">
        <v>1379</v>
      </c>
      <c r="M3" s="30" t="s">
        <v>1381</v>
      </c>
      <c r="N3" s="30" t="s">
        <v>3232</v>
      </c>
    </row>
    <row r="4" spans="1:14" x14ac:dyDescent="0.25">
      <c r="A4" s="31" t="s">
        <v>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4"/>
      <c r="N4" s="32"/>
    </row>
    <row r="5" spans="1:14" x14ac:dyDescent="0.25">
      <c r="A5" s="35" t="s">
        <v>50</v>
      </c>
      <c r="B5" s="32">
        <v>46</v>
      </c>
      <c r="C5" s="32">
        <v>12</v>
      </c>
      <c r="D5" s="32">
        <v>40</v>
      </c>
      <c r="E5" s="32">
        <v>3.5</v>
      </c>
      <c r="F5" s="32">
        <v>0</v>
      </c>
      <c r="G5" s="32">
        <v>0</v>
      </c>
      <c r="H5" s="32">
        <v>42</v>
      </c>
      <c r="I5" s="32">
        <v>13.5</v>
      </c>
      <c r="J5" s="32">
        <v>59</v>
      </c>
      <c r="K5" s="32">
        <v>12</v>
      </c>
      <c r="L5" s="33">
        <v>0</v>
      </c>
      <c r="M5" s="34">
        <v>0</v>
      </c>
      <c r="N5" s="32">
        <v>228</v>
      </c>
    </row>
    <row r="6" spans="1:14" x14ac:dyDescent="0.25">
      <c r="A6" s="35" t="s">
        <v>92</v>
      </c>
      <c r="B6" s="32">
        <v>26</v>
      </c>
      <c r="C6" s="32">
        <v>9</v>
      </c>
      <c r="D6" s="32">
        <v>29</v>
      </c>
      <c r="E6" s="32">
        <v>0.5</v>
      </c>
      <c r="F6" s="32">
        <v>38</v>
      </c>
      <c r="G6" s="32">
        <v>14</v>
      </c>
      <c r="H6" s="32">
        <v>26</v>
      </c>
      <c r="I6" s="32">
        <v>12</v>
      </c>
      <c r="J6" s="32">
        <v>23</v>
      </c>
      <c r="K6" s="32">
        <v>13</v>
      </c>
      <c r="L6" s="33">
        <v>0</v>
      </c>
      <c r="M6" s="34">
        <v>0</v>
      </c>
      <c r="N6" s="32">
        <v>190.5</v>
      </c>
    </row>
    <row r="7" spans="1:14" x14ac:dyDescent="0.25">
      <c r="A7" s="35" t="s">
        <v>98</v>
      </c>
      <c r="B7" s="32">
        <v>38</v>
      </c>
      <c r="C7" s="32">
        <v>15</v>
      </c>
      <c r="D7" s="32">
        <v>28</v>
      </c>
      <c r="E7" s="32">
        <v>7</v>
      </c>
      <c r="F7" s="32">
        <v>39</v>
      </c>
      <c r="G7" s="32">
        <v>14.000000000000002</v>
      </c>
      <c r="H7" s="32">
        <v>35</v>
      </c>
      <c r="I7" s="32">
        <v>10</v>
      </c>
      <c r="J7" s="32">
        <v>0</v>
      </c>
      <c r="K7" s="32">
        <v>0</v>
      </c>
      <c r="L7" s="33">
        <v>0</v>
      </c>
      <c r="M7" s="34">
        <v>0</v>
      </c>
      <c r="N7" s="32">
        <v>185.99999999999997</v>
      </c>
    </row>
    <row r="8" spans="1:14" x14ac:dyDescent="0.25">
      <c r="A8" s="35" t="s">
        <v>155</v>
      </c>
      <c r="B8" s="32">
        <v>28</v>
      </c>
      <c r="C8" s="32">
        <v>16</v>
      </c>
      <c r="D8" s="32">
        <v>29</v>
      </c>
      <c r="E8" s="32">
        <v>12.5</v>
      </c>
      <c r="F8" s="32">
        <v>0</v>
      </c>
      <c r="G8" s="32">
        <v>0</v>
      </c>
      <c r="H8" s="32">
        <v>21</v>
      </c>
      <c r="I8" s="32">
        <v>10.5</v>
      </c>
      <c r="J8" s="32">
        <v>43</v>
      </c>
      <c r="K8" s="32">
        <v>20</v>
      </c>
      <c r="L8" s="33">
        <v>0</v>
      </c>
      <c r="M8" s="34">
        <v>0</v>
      </c>
      <c r="N8" s="32">
        <v>180</v>
      </c>
    </row>
    <row r="9" spans="1:14" x14ac:dyDescent="0.25">
      <c r="A9" s="35" t="s">
        <v>97</v>
      </c>
      <c r="B9" s="32">
        <v>12</v>
      </c>
      <c r="C9" s="32">
        <v>0</v>
      </c>
      <c r="D9" s="32">
        <v>15</v>
      </c>
      <c r="E9" s="32">
        <v>6</v>
      </c>
      <c r="F9" s="32">
        <v>27</v>
      </c>
      <c r="G9" s="32">
        <v>9</v>
      </c>
      <c r="H9" s="32">
        <v>21</v>
      </c>
      <c r="I9" s="32">
        <v>10.5</v>
      </c>
      <c r="J9" s="32">
        <v>21</v>
      </c>
      <c r="K9" s="32">
        <v>7</v>
      </c>
      <c r="L9" s="33">
        <v>0</v>
      </c>
      <c r="M9" s="34">
        <v>0</v>
      </c>
      <c r="N9" s="32">
        <v>128.5</v>
      </c>
    </row>
    <row r="10" spans="1:14" x14ac:dyDescent="0.25">
      <c r="A10" s="35" t="s">
        <v>89</v>
      </c>
      <c r="B10" s="32">
        <v>12</v>
      </c>
      <c r="C10" s="32">
        <v>6.9999999999999991</v>
      </c>
      <c r="D10" s="32">
        <v>9</v>
      </c>
      <c r="E10" s="32">
        <v>3</v>
      </c>
      <c r="F10" s="32">
        <v>12</v>
      </c>
      <c r="G10" s="32">
        <v>7</v>
      </c>
      <c r="H10" s="32">
        <v>5</v>
      </c>
      <c r="I10" s="32">
        <v>2</v>
      </c>
      <c r="J10" s="32">
        <v>14</v>
      </c>
      <c r="K10" s="32">
        <v>2</v>
      </c>
      <c r="L10" s="33">
        <v>0</v>
      </c>
      <c r="M10" s="34">
        <v>0</v>
      </c>
      <c r="N10" s="32">
        <v>73</v>
      </c>
    </row>
    <row r="11" spans="1:14" x14ac:dyDescent="0.25">
      <c r="A11" s="35" t="s">
        <v>142</v>
      </c>
      <c r="B11" s="32">
        <v>0</v>
      </c>
      <c r="C11" s="32">
        <v>0</v>
      </c>
      <c r="D11" s="32">
        <v>7</v>
      </c>
      <c r="E11" s="32">
        <v>0</v>
      </c>
      <c r="F11" s="32">
        <v>14</v>
      </c>
      <c r="G11" s="32">
        <v>7</v>
      </c>
      <c r="H11" s="32">
        <v>8</v>
      </c>
      <c r="I11" s="32">
        <v>5</v>
      </c>
      <c r="J11" s="32">
        <v>10</v>
      </c>
      <c r="K11" s="32">
        <v>9</v>
      </c>
      <c r="L11" s="33">
        <v>0</v>
      </c>
      <c r="M11" s="34">
        <v>0</v>
      </c>
      <c r="N11" s="32">
        <v>60</v>
      </c>
    </row>
    <row r="12" spans="1:14" x14ac:dyDescent="0.25">
      <c r="A12" s="35" t="s">
        <v>198</v>
      </c>
      <c r="B12" s="32">
        <v>8</v>
      </c>
      <c r="C12" s="32">
        <v>0</v>
      </c>
      <c r="D12" s="32">
        <v>9</v>
      </c>
      <c r="E12" s="32">
        <v>4.5</v>
      </c>
      <c r="F12" s="32">
        <v>11</v>
      </c>
      <c r="G12" s="32">
        <v>0</v>
      </c>
      <c r="H12" s="32">
        <v>8</v>
      </c>
      <c r="I12" s="32">
        <v>5</v>
      </c>
      <c r="J12" s="32">
        <v>0</v>
      </c>
      <c r="K12" s="32">
        <v>0</v>
      </c>
      <c r="L12" s="33">
        <v>0</v>
      </c>
      <c r="M12" s="34">
        <v>0</v>
      </c>
      <c r="N12" s="32">
        <v>45.5</v>
      </c>
    </row>
    <row r="13" spans="1:14" x14ac:dyDescent="0.25">
      <c r="A13" s="35" t="s">
        <v>151</v>
      </c>
      <c r="B13" s="32">
        <v>8</v>
      </c>
      <c r="C13" s="32">
        <v>3</v>
      </c>
      <c r="D13" s="32">
        <v>5</v>
      </c>
      <c r="E13" s="32">
        <v>1.5</v>
      </c>
      <c r="F13" s="32">
        <v>14</v>
      </c>
      <c r="G13" s="32">
        <v>7</v>
      </c>
      <c r="H13" s="32">
        <v>3</v>
      </c>
      <c r="I13" s="32">
        <v>3.5</v>
      </c>
      <c r="J13" s="32">
        <v>0</v>
      </c>
      <c r="K13" s="32">
        <v>0</v>
      </c>
      <c r="L13" s="33">
        <v>0</v>
      </c>
      <c r="M13" s="34">
        <v>0</v>
      </c>
      <c r="N13" s="32">
        <v>45</v>
      </c>
    </row>
    <row r="14" spans="1:14" x14ac:dyDescent="0.25">
      <c r="A14" s="35" t="s">
        <v>315</v>
      </c>
      <c r="B14" s="32">
        <v>7</v>
      </c>
      <c r="C14" s="32">
        <v>0</v>
      </c>
      <c r="D14" s="32">
        <v>11</v>
      </c>
      <c r="E14" s="32">
        <v>0</v>
      </c>
      <c r="F14" s="32">
        <v>9</v>
      </c>
      <c r="G14" s="32">
        <v>0</v>
      </c>
      <c r="H14" s="32">
        <v>8</v>
      </c>
      <c r="I14" s="32">
        <v>0.5</v>
      </c>
      <c r="J14" s="32">
        <v>4</v>
      </c>
      <c r="K14" s="32">
        <v>0</v>
      </c>
      <c r="L14" s="33">
        <v>0</v>
      </c>
      <c r="M14" s="34">
        <v>0</v>
      </c>
      <c r="N14" s="32">
        <v>39.5</v>
      </c>
    </row>
    <row r="15" spans="1:14" x14ac:dyDescent="0.25">
      <c r="A15" s="35" t="s">
        <v>140</v>
      </c>
      <c r="B15" s="32">
        <v>0</v>
      </c>
      <c r="C15" s="32">
        <v>0</v>
      </c>
      <c r="D15" s="32">
        <v>5</v>
      </c>
      <c r="E15" s="32">
        <v>0</v>
      </c>
      <c r="F15" s="32">
        <v>17</v>
      </c>
      <c r="G15" s="32">
        <v>6</v>
      </c>
      <c r="H15" s="32">
        <v>5</v>
      </c>
      <c r="I15" s="32">
        <v>2</v>
      </c>
      <c r="J15" s="32">
        <v>0</v>
      </c>
      <c r="K15" s="32">
        <v>0</v>
      </c>
      <c r="L15" s="33">
        <v>0</v>
      </c>
      <c r="M15" s="34">
        <v>0</v>
      </c>
      <c r="N15" s="32">
        <v>35</v>
      </c>
    </row>
    <row r="16" spans="1:14" x14ac:dyDescent="0.25">
      <c r="A16" s="35" t="s">
        <v>96</v>
      </c>
      <c r="B16" s="32">
        <v>0</v>
      </c>
      <c r="C16" s="32">
        <v>0</v>
      </c>
      <c r="D16" s="32">
        <v>1</v>
      </c>
      <c r="E16" s="32">
        <v>0</v>
      </c>
      <c r="F16" s="32">
        <v>11</v>
      </c>
      <c r="G16" s="32">
        <v>0</v>
      </c>
      <c r="H16" s="32">
        <v>3</v>
      </c>
      <c r="I16" s="32">
        <v>0</v>
      </c>
      <c r="J16" s="32">
        <v>5</v>
      </c>
      <c r="K16" s="32">
        <v>0</v>
      </c>
      <c r="L16" s="33">
        <v>0</v>
      </c>
      <c r="M16" s="34">
        <v>0</v>
      </c>
      <c r="N16" s="32">
        <v>20</v>
      </c>
    </row>
    <row r="17" spans="1:14" x14ac:dyDescent="0.25">
      <c r="A17" s="35" t="s">
        <v>52</v>
      </c>
      <c r="B17" s="32">
        <v>6</v>
      </c>
      <c r="C17" s="32">
        <v>0</v>
      </c>
      <c r="D17" s="32">
        <v>5</v>
      </c>
      <c r="E17" s="32">
        <v>0</v>
      </c>
      <c r="F17" s="32">
        <v>0</v>
      </c>
      <c r="G17" s="32">
        <v>0</v>
      </c>
      <c r="H17" s="32">
        <v>4</v>
      </c>
      <c r="I17" s="32">
        <v>0</v>
      </c>
      <c r="J17" s="32">
        <v>3</v>
      </c>
      <c r="K17" s="32">
        <v>0</v>
      </c>
      <c r="L17" s="33">
        <v>0</v>
      </c>
      <c r="M17" s="34">
        <v>0</v>
      </c>
      <c r="N17" s="32">
        <v>18</v>
      </c>
    </row>
    <row r="18" spans="1:14" x14ac:dyDescent="0.25">
      <c r="A18" s="35" t="s">
        <v>40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6</v>
      </c>
      <c r="I18" s="32">
        <v>2.5</v>
      </c>
      <c r="J18" s="32">
        <v>0</v>
      </c>
      <c r="K18" s="32">
        <v>0</v>
      </c>
      <c r="L18" s="33">
        <v>0</v>
      </c>
      <c r="M18" s="34">
        <v>0</v>
      </c>
      <c r="N18" s="32">
        <v>8.5</v>
      </c>
    </row>
    <row r="19" spans="1:14" x14ac:dyDescent="0.25">
      <c r="A19" s="35" t="s">
        <v>3064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4</v>
      </c>
      <c r="K19" s="32">
        <v>3</v>
      </c>
      <c r="L19" s="33">
        <v>0</v>
      </c>
      <c r="M19" s="34">
        <v>0</v>
      </c>
      <c r="N19" s="32">
        <v>7</v>
      </c>
    </row>
    <row r="20" spans="1:14" x14ac:dyDescent="0.25">
      <c r="A20" s="35" t="s">
        <v>323</v>
      </c>
      <c r="B20" s="32">
        <v>1</v>
      </c>
      <c r="C20" s="32">
        <v>0</v>
      </c>
      <c r="D20" s="32">
        <v>1</v>
      </c>
      <c r="E20" s="32">
        <v>0.5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34">
        <v>0</v>
      </c>
      <c r="N20" s="32">
        <v>2.5</v>
      </c>
    </row>
    <row r="21" spans="1:14" x14ac:dyDescent="0.25">
      <c r="A21" s="35" t="s">
        <v>130</v>
      </c>
      <c r="B21" s="32">
        <v>1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34">
        <v>0</v>
      </c>
      <c r="N21" s="32">
        <v>1</v>
      </c>
    </row>
    <row r="22" spans="1:14" x14ac:dyDescent="0.25">
      <c r="A22" s="35" t="s">
        <v>118</v>
      </c>
      <c r="B22" s="32">
        <v>0</v>
      </c>
      <c r="C22" s="32">
        <v>0</v>
      </c>
      <c r="D22" s="32">
        <v>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3">
        <v>0</v>
      </c>
      <c r="M22" s="34">
        <v>0</v>
      </c>
      <c r="N22" s="32">
        <v>1</v>
      </c>
    </row>
    <row r="23" spans="1:14" x14ac:dyDescent="0.25">
      <c r="A23" s="31" t="s">
        <v>14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x14ac:dyDescent="0.25">
      <c r="A24" s="35" t="s">
        <v>142</v>
      </c>
      <c r="B24" s="32">
        <v>33</v>
      </c>
      <c r="C24" s="32">
        <v>9</v>
      </c>
      <c r="D24" s="32">
        <v>42</v>
      </c>
      <c r="E24" s="32">
        <v>8.5</v>
      </c>
      <c r="F24" s="32">
        <v>44</v>
      </c>
      <c r="G24" s="32">
        <v>16</v>
      </c>
      <c r="H24" s="32">
        <v>26</v>
      </c>
      <c r="I24" s="32">
        <v>2</v>
      </c>
      <c r="J24" s="32">
        <v>44</v>
      </c>
      <c r="K24" s="32">
        <v>9</v>
      </c>
      <c r="L24" s="33">
        <v>0</v>
      </c>
      <c r="M24" s="34">
        <v>0</v>
      </c>
      <c r="N24" s="32">
        <v>233.50000000000003</v>
      </c>
    </row>
    <row r="25" spans="1:14" x14ac:dyDescent="0.25">
      <c r="A25" s="35" t="s">
        <v>89</v>
      </c>
      <c r="B25" s="32">
        <v>23</v>
      </c>
      <c r="C25" s="32">
        <v>5</v>
      </c>
      <c r="D25" s="32">
        <v>25</v>
      </c>
      <c r="E25" s="32">
        <v>5.5</v>
      </c>
      <c r="F25" s="32">
        <v>31</v>
      </c>
      <c r="G25" s="32">
        <v>0</v>
      </c>
      <c r="H25" s="32">
        <v>31</v>
      </c>
      <c r="I25" s="32">
        <v>37</v>
      </c>
      <c r="J25" s="32">
        <v>24</v>
      </c>
      <c r="K25" s="32">
        <v>0</v>
      </c>
      <c r="L25" s="33">
        <v>0</v>
      </c>
      <c r="M25" s="34">
        <v>0</v>
      </c>
      <c r="N25" s="32">
        <v>181.5</v>
      </c>
    </row>
    <row r="26" spans="1:14" x14ac:dyDescent="0.25">
      <c r="A26" s="35" t="s">
        <v>151</v>
      </c>
      <c r="B26" s="32">
        <v>17</v>
      </c>
      <c r="C26" s="32">
        <v>0</v>
      </c>
      <c r="D26" s="32">
        <v>16</v>
      </c>
      <c r="E26" s="32">
        <v>4.5</v>
      </c>
      <c r="F26" s="32">
        <v>22</v>
      </c>
      <c r="G26" s="32">
        <v>9</v>
      </c>
      <c r="H26" s="32">
        <v>16</v>
      </c>
      <c r="I26" s="32">
        <v>9.5</v>
      </c>
      <c r="J26" s="32">
        <v>0</v>
      </c>
      <c r="K26" s="32">
        <v>0</v>
      </c>
      <c r="L26" s="33">
        <v>0</v>
      </c>
      <c r="M26" s="34">
        <v>0</v>
      </c>
      <c r="N26" s="32">
        <v>94</v>
      </c>
    </row>
    <row r="27" spans="1:14" x14ac:dyDescent="0.25">
      <c r="A27" s="35" t="s">
        <v>50</v>
      </c>
      <c r="B27" s="32">
        <v>21</v>
      </c>
      <c r="C27" s="32">
        <v>7</v>
      </c>
      <c r="D27" s="32">
        <v>20</v>
      </c>
      <c r="E27" s="32">
        <v>0</v>
      </c>
      <c r="F27" s="32">
        <v>0</v>
      </c>
      <c r="G27" s="32">
        <v>0</v>
      </c>
      <c r="H27" s="32">
        <v>14</v>
      </c>
      <c r="I27" s="32">
        <v>0</v>
      </c>
      <c r="J27" s="32">
        <v>18</v>
      </c>
      <c r="K27" s="32">
        <v>7</v>
      </c>
      <c r="L27" s="33">
        <v>0</v>
      </c>
      <c r="M27" s="34">
        <v>0</v>
      </c>
      <c r="N27" s="32">
        <v>87</v>
      </c>
    </row>
    <row r="28" spans="1:14" x14ac:dyDescent="0.25">
      <c r="A28" s="35" t="s">
        <v>155</v>
      </c>
      <c r="B28" s="32">
        <v>3</v>
      </c>
      <c r="C28" s="32">
        <v>0</v>
      </c>
      <c r="D28" s="32">
        <v>6</v>
      </c>
      <c r="E28" s="32">
        <v>2</v>
      </c>
      <c r="F28" s="32">
        <v>3</v>
      </c>
      <c r="G28" s="32">
        <v>0</v>
      </c>
      <c r="H28" s="32">
        <v>9</v>
      </c>
      <c r="I28" s="32">
        <v>6.5</v>
      </c>
      <c r="J28" s="32">
        <v>20</v>
      </c>
      <c r="K28" s="32">
        <v>9</v>
      </c>
      <c r="L28" s="33">
        <v>0</v>
      </c>
      <c r="M28" s="34">
        <v>0</v>
      </c>
      <c r="N28" s="32">
        <v>58.5</v>
      </c>
    </row>
    <row r="29" spans="1:14" x14ac:dyDescent="0.25">
      <c r="A29" s="35" t="s">
        <v>92</v>
      </c>
      <c r="B29" s="32">
        <v>9</v>
      </c>
      <c r="C29" s="32">
        <v>0</v>
      </c>
      <c r="D29" s="32">
        <v>11</v>
      </c>
      <c r="E29" s="32">
        <v>0</v>
      </c>
      <c r="F29" s="32">
        <v>11</v>
      </c>
      <c r="G29" s="32">
        <v>0</v>
      </c>
      <c r="H29" s="32">
        <v>14</v>
      </c>
      <c r="I29" s="32">
        <v>0</v>
      </c>
      <c r="J29" s="32">
        <v>13</v>
      </c>
      <c r="K29" s="32">
        <v>0</v>
      </c>
      <c r="L29" s="33">
        <v>0</v>
      </c>
      <c r="M29" s="34">
        <v>0</v>
      </c>
      <c r="N29" s="32">
        <v>58</v>
      </c>
    </row>
    <row r="30" spans="1:14" x14ac:dyDescent="0.25">
      <c r="A30" s="35" t="s">
        <v>114</v>
      </c>
      <c r="B30" s="32">
        <v>12</v>
      </c>
      <c r="C30" s="32">
        <v>0</v>
      </c>
      <c r="D30" s="32">
        <v>12</v>
      </c>
      <c r="E30" s="32">
        <v>1</v>
      </c>
      <c r="F30" s="32">
        <v>4</v>
      </c>
      <c r="G30" s="32">
        <v>0</v>
      </c>
      <c r="H30" s="32">
        <v>12</v>
      </c>
      <c r="I30" s="32">
        <v>1.5</v>
      </c>
      <c r="J30" s="32">
        <v>12</v>
      </c>
      <c r="K30" s="32">
        <v>0</v>
      </c>
      <c r="L30" s="33">
        <v>0</v>
      </c>
      <c r="M30" s="34">
        <v>0</v>
      </c>
      <c r="N30" s="32">
        <v>54.5</v>
      </c>
    </row>
    <row r="31" spans="1:14" x14ac:dyDescent="0.25">
      <c r="A31" s="35" t="s">
        <v>315</v>
      </c>
      <c r="B31" s="32">
        <v>6</v>
      </c>
      <c r="C31" s="32">
        <v>0</v>
      </c>
      <c r="D31" s="32">
        <v>14</v>
      </c>
      <c r="E31" s="32">
        <v>1.5</v>
      </c>
      <c r="F31" s="32">
        <v>11</v>
      </c>
      <c r="G31" s="32">
        <v>0</v>
      </c>
      <c r="H31" s="32">
        <v>6</v>
      </c>
      <c r="I31" s="32">
        <v>3.5</v>
      </c>
      <c r="J31" s="32">
        <v>0</v>
      </c>
      <c r="K31" s="32">
        <v>0</v>
      </c>
      <c r="L31" s="33">
        <v>0</v>
      </c>
      <c r="M31" s="34">
        <v>0</v>
      </c>
      <c r="N31" s="32">
        <v>42</v>
      </c>
    </row>
    <row r="32" spans="1:14" x14ac:dyDescent="0.25">
      <c r="A32" s="35" t="s">
        <v>96</v>
      </c>
      <c r="B32" s="32">
        <v>0</v>
      </c>
      <c r="C32" s="32">
        <v>0</v>
      </c>
      <c r="D32" s="32">
        <v>11</v>
      </c>
      <c r="E32" s="32">
        <v>3.5</v>
      </c>
      <c r="F32" s="32">
        <v>7</v>
      </c>
      <c r="G32" s="32">
        <v>0</v>
      </c>
      <c r="H32" s="32">
        <v>17</v>
      </c>
      <c r="I32" s="32">
        <v>0</v>
      </c>
      <c r="J32" s="32">
        <v>0</v>
      </c>
      <c r="K32" s="32">
        <v>0</v>
      </c>
      <c r="L32" s="33">
        <v>0</v>
      </c>
      <c r="M32" s="34">
        <v>0</v>
      </c>
      <c r="N32" s="32">
        <v>38.5</v>
      </c>
    </row>
    <row r="33" spans="1:14" x14ac:dyDescent="0.25">
      <c r="A33" s="35" t="s">
        <v>130</v>
      </c>
      <c r="B33" s="32">
        <v>3</v>
      </c>
      <c r="C33" s="32">
        <v>0</v>
      </c>
      <c r="D33" s="32">
        <v>3</v>
      </c>
      <c r="E33" s="32">
        <v>2.5</v>
      </c>
      <c r="F33" s="32">
        <v>5</v>
      </c>
      <c r="G33" s="32">
        <v>0</v>
      </c>
      <c r="H33" s="32">
        <v>8</v>
      </c>
      <c r="I33" s="32">
        <v>4.5</v>
      </c>
      <c r="J33" s="32">
        <v>9</v>
      </c>
      <c r="K33" s="32">
        <v>0</v>
      </c>
      <c r="L33" s="33">
        <v>0</v>
      </c>
      <c r="M33" s="34">
        <v>0</v>
      </c>
      <c r="N33" s="32">
        <v>35</v>
      </c>
    </row>
    <row r="34" spans="1:14" x14ac:dyDescent="0.25">
      <c r="A34" s="35" t="s">
        <v>97</v>
      </c>
      <c r="B34" s="32">
        <v>0</v>
      </c>
      <c r="C34" s="32">
        <v>0</v>
      </c>
      <c r="D34" s="32">
        <v>6</v>
      </c>
      <c r="E34" s="32">
        <v>0</v>
      </c>
      <c r="F34" s="32">
        <v>7</v>
      </c>
      <c r="G34" s="32">
        <v>0</v>
      </c>
      <c r="H34" s="32">
        <v>9</v>
      </c>
      <c r="I34" s="32">
        <v>7</v>
      </c>
      <c r="J34" s="32">
        <v>6</v>
      </c>
      <c r="K34" s="32">
        <v>0</v>
      </c>
      <c r="L34" s="33">
        <v>0</v>
      </c>
      <c r="M34" s="34">
        <v>0</v>
      </c>
      <c r="N34" s="32">
        <v>35</v>
      </c>
    </row>
    <row r="35" spans="1:14" x14ac:dyDescent="0.25">
      <c r="A35" s="35" t="s">
        <v>217</v>
      </c>
      <c r="B35" s="32">
        <v>11</v>
      </c>
      <c r="C35" s="32">
        <v>0</v>
      </c>
      <c r="D35" s="32">
        <v>4</v>
      </c>
      <c r="E35" s="32">
        <v>0</v>
      </c>
      <c r="F35" s="32">
        <v>0</v>
      </c>
      <c r="G35" s="32">
        <v>0</v>
      </c>
      <c r="H35" s="32">
        <v>11</v>
      </c>
      <c r="I35" s="32">
        <v>0</v>
      </c>
      <c r="J35" s="32">
        <v>0</v>
      </c>
      <c r="K35" s="32">
        <v>0</v>
      </c>
      <c r="L35" s="33">
        <v>0</v>
      </c>
      <c r="M35" s="34">
        <v>0</v>
      </c>
      <c r="N35" s="32">
        <v>26</v>
      </c>
    </row>
    <row r="36" spans="1:14" x14ac:dyDescent="0.25">
      <c r="A36" s="35" t="s">
        <v>198</v>
      </c>
      <c r="B36" s="32">
        <v>3</v>
      </c>
      <c r="C36" s="32">
        <v>0</v>
      </c>
      <c r="D36" s="32">
        <v>3</v>
      </c>
      <c r="E36" s="32">
        <v>0</v>
      </c>
      <c r="F36" s="32">
        <v>0</v>
      </c>
      <c r="G36" s="32">
        <v>0</v>
      </c>
      <c r="H36" s="32">
        <v>4</v>
      </c>
      <c r="I36" s="32">
        <v>0</v>
      </c>
      <c r="J36" s="32">
        <v>0</v>
      </c>
      <c r="K36" s="32">
        <v>0</v>
      </c>
      <c r="L36" s="33">
        <v>0</v>
      </c>
      <c r="M36" s="34">
        <v>0</v>
      </c>
      <c r="N36" s="32">
        <v>10</v>
      </c>
    </row>
    <row r="37" spans="1:14" x14ac:dyDescent="0.25">
      <c r="A37" s="35" t="s">
        <v>98</v>
      </c>
      <c r="B37" s="32">
        <v>0</v>
      </c>
      <c r="C37" s="32">
        <v>0</v>
      </c>
      <c r="D37" s="32">
        <v>0</v>
      </c>
      <c r="E37" s="32">
        <v>0</v>
      </c>
      <c r="F37" s="32">
        <v>9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3">
        <v>0</v>
      </c>
      <c r="M37" s="34">
        <v>0</v>
      </c>
      <c r="N37" s="32">
        <v>9</v>
      </c>
    </row>
    <row r="38" spans="1:14" x14ac:dyDescent="0.25">
      <c r="A38" s="35" t="s">
        <v>323</v>
      </c>
      <c r="B38" s="32">
        <v>2</v>
      </c>
      <c r="C38" s="32">
        <v>0</v>
      </c>
      <c r="D38" s="32">
        <v>2</v>
      </c>
      <c r="E38" s="32">
        <v>0</v>
      </c>
      <c r="F38" s="32">
        <v>0</v>
      </c>
      <c r="G38" s="32">
        <v>0</v>
      </c>
      <c r="H38" s="32">
        <v>2</v>
      </c>
      <c r="I38" s="32">
        <v>1</v>
      </c>
      <c r="J38" s="32">
        <v>0</v>
      </c>
      <c r="K38" s="32">
        <v>0</v>
      </c>
      <c r="L38" s="33">
        <v>0</v>
      </c>
      <c r="M38" s="34">
        <v>0</v>
      </c>
      <c r="N38" s="32">
        <v>7</v>
      </c>
    </row>
    <row r="39" spans="1:14" x14ac:dyDescent="0.25">
      <c r="A39" s="35" t="s">
        <v>140</v>
      </c>
      <c r="B39" s="32">
        <v>0</v>
      </c>
      <c r="C39" s="32">
        <v>0</v>
      </c>
      <c r="D39" s="32">
        <v>0</v>
      </c>
      <c r="E39" s="32">
        <v>0</v>
      </c>
      <c r="F39" s="32">
        <v>5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3">
        <v>0</v>
      </c>
      <c r="M39" s="34">
        <v>0</v>
      </c>
      <c r="N39" s="32">
        <v>5</v>
      </c>
    </row>
    <row r="40" spans="1:14" x14ac:dyDescent="0.25">
      <c r="A40" s="35" t="s">
        <v>1071</v>
      </c>
      <c r="B40" s="32">
        <v>1</v>
      </c>
      <c r="C40" s="32">
        <v>0</v>
      </c>
      <c r="D40" s="32">
        <v>1</v>
      </c>
      <c r="E40" s="32">
        <v>0</v>
      </c>
      <c r="F40" s="32">
        <v>0</v>
      </c>
      <c r="G40" s="32">
        <v>0</v>
      </c>
      <c r="H40" s="32">
        <v>0</v>
      </c>
      <c r="I40" s="32">
        <v>2.5</v>
      </c>
      <c r="J40" s="32">
        <v>0</v>
      </c>
      <c r="K40" s="32">
        <v>0</v>
      </c>
      <c r="L40" s="33">
        <v>0</v>
      </c>
      <c r="M40" s="34">
        <v>0</v>
      </c>
      <c r="N40" s="32">
        <v>4.5</v>
      </c>
    </row>
    <row r="41" spans="1:14" x14ac:dyDescent="0.25">
      <c r="A41" s="35" t="s">
        <v>40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4</v>
      </c>
      <c r="I41" s="32">
        <v>0</v>
      </c>
      <c r="J41" s="32">
        <v>0</v>
      </c>
      <c r="K41" s="32">
        <v>0</v>
      </c>
      <c r="L41" s="33">
        <v>0</v>
      </c>
      <c r="M41" s="34">
        <v>0</v>
      </c>
      <c r="N41" s="32">
        <v>4</v>
      </c>
    </row>
    <row r="42" spans="1:14" x14ac:dyDescent="0.25">
      <c r="A42" s="35" t="s">
        <v>118</v>
      </c>
      <c r="B42" s="32">
        <v>0</v>
      </c>
      <c r="C42" s="32">
        <v>0</v>
      </c>
      <c r="D42" s="32">
        <v>2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34">
        <v>0</v>
      </c>
      <c r="N42" s="32">
        <v>2</v>
      </c>
    </row>
    <row r="43" spans="1:14" x14ac:dyDescent="0.25">
      <c r="A43" s="35" t="s">
        <v>52</v>
      </c>
      <c r="B43" s="32">
        <v>0</v>
      </c>
      <c r="C43" s="32">
        <v>0</v>
      </c>
      <c r="D43" s="32">
        <v>1</v>
      </c>
      <c r="E43" s="32">
        <v>0</v>
      </c>
      <c r="F43" s="32">
        <v>0</v>
      </c>
      <c r="G43" s="32">
        <v>0</v>
      </c>
      <c r="H43" s="32">
        <v>1</v>
      </c>
      <c r="I43" s="32">
        <v>0</v>
      </c>
      <c r="J43" s="32">
        <v>0</v>
      </c>
      <c r="K43" s="32">
        <v>0</v>
      </c>
      <c r="L43" s="33">
        <v>0</v>
      </c>
      <c r="M43" s="34">
        <v>0</v>
      </c>
      <c r="N43" s="32">
        <v>2</v>
      </c>
    </row>
  </sheetData>
  <pageMargins left="0.7" right="0.7" top="0.75" bottom="0.75" header="0.3" footer="0.3"/>
  <pageSetup paperSize="9" scale="73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7C38-7DAC-4F64-9595-694BFCE4381C}">
  <sheetPr codeName="Arkusz3">
    <pageSetUpPr fitToPage="1"/>
  </sheetPr>
  <dimension ref="A3:N24"/>
  <sheetViews>
    <sheetView tabSelected="1" zoomScaleNormal="100" workbookViewId="0">
      <selection activeCell="A14" sqref="A14"/>
    </sheetView>
  </sheetViews>
  <sheetFormatPr defaultRowHeight="15" x14ac:dyDescent="0.25"/>
  <cols>
    <col min="1" max="1" width="50" customWidth="1"/>
    <col min="2" max="2" width="8" customWidth="1"/>
    <col min="3" max="3" width="9.5703125" customWidth="1"/>
    <col min="4" max="4" width="8.5703125" customWidth="1"/>
    <col min="5" max="5" width="10.28515625" customWidth="1"/>
    <col min="6" max="6" width="9.28515625" bestFit="1" customWidth="1"/>
    <col min="7" max="7" width="10.7109375" bestFit="1" customWidth="1"/>
    <col min="8" max="8" width="9.28515625" bestFit="1" customWidth="1"/>
    <col min="9" max="9" width="10.7109375" bestFit="1" customWidth="1"/>
    <col min="10" max="10" width="8.7109375" bestFit="1" customWidth="1"/>
    <col min="11" max="11" width="10.28515625" bestFit="1" customWidth="1"/>
    <col min="12" max="12" width="9.28515625" bestFit="1" customWidth="1"/>
    <col min="13" max="13" width="10.7109375" bestFit="1" customWidth="1"/>
    <col min="14" max="14" width="13.140625" customWidth="1"/>
  </cols>
  <sheetData>
    <row r="3" spans="1:14" x14ac:dyDescent="0.25">
      <c r="A3" s="5" t="s">
        <v>279</v>
      </c>
      <c r="B3" t="s">
        <v>289</v>
      </c>
      <c r="C3" t="s">
        <v>288</v>
      </c>
      <c r="D3" t="s">
        <v>286</v>
      </c>
      <c r="E3" t="s">
        <v>287</v>
      </c>
      <c r="F3" t="s">
        <v>290</v>
      </c>
      <c r="G3" t="s">
        <v>291</v>
      </c>
      <c r="H3" t="s">
        <v>296</v>
      </c>
      <c r="I3" t="s">
        <v>298</v>
      </c>
      <c r="J3" t="s">
        <v>297</v>
      </c>
      <c r="K3" t="s">
        <v>299</v>
      </c>
      <c r="L3" t="s">
        <v>1379</v>
      </c>
      <c r="M3" t="s">
        <v>1381</v>
      </c>
      <c r="N3" t="s">
        <v>3232</v>
      </c>
    </row>
    <row r="4" spans="1:14" x14ac:dyDescent="0.25">
      <c r="A4" s="23" t="s">
        <v>50</v>
      </c>
      <c r="B4" s="36">
        <v>67</v>
      </c>
      <c r="C4" s="36">
        <v>19</v>
      </c>
      <c r="D4" s="36">
        <v>60</v>
      </c>
      <c r="E4" s="36">
        <v>3.5</v>
      </c>
      <c r="F4" s="36">
        <v>0</v>
      </c>
      <c r="G4" s="36">
        <v>0</v>
      </c>
      <c r="H4" s="36">
        <v>56</v>
      </c>
      <c r="I4" s="36">
        <v>13.5</v>
      </c>
      <c r="J4" s="36">
        <v>77</v>
      </c>
      <c r="K4" s="36">
        <v>19</v>
      </c>
      <c r="L4" s="21">
        <v>0</v>
      </c>
      <c r="M4" s="21">
        <v>0</v>
      </c>
      <c r="N4" s="21">
        <v>315.00000000000006</v>
      </c>
    </row>
    <row r="5" spans="1:14" x14ac:dyDescent="0.25">
      <c r="A5" s="23" t="s">
        <v>142</v>
      </c>
      <c r="B5" s="36">
        <v>33</v>
      </c>
      <c r="C5" s="36">
        <v>9</v>
      </c>
      <c r="D5" s="36">
        <v>49</v>
      </c>
      <c r="E5" s="36">
        <v>8.5</v>
      </c>
      <c r="F5" s="36">
        <v>58</v>
      </c>
      <c r="G5" s="36">
        <v>23.000000000000004</v>
      </c>
      <c r="H5" s="36">
        <v>34</v>
      </c>
      <c r="I5" s="36">
        <v>7</v>
      </c>
      <c r="J5" s="36">
        <v>54</v>
      </c>
      <c r="K5" s="36">
        <v>18</v>
      </c>
      <c r="L5" s="21">
        <v>0</v>
      </c>
      <c r="M5" s="21">
        <v>0</v>
      </c>
      <c r="N5" s="21">
        <v>293.50000000000006</v>
      </c>
    </row>
    <row r="6" spans="1:14" x14ac:dyDescent="0.25">
      <c r="A6" s="23" t="s">
        <v>89</v>
      </c>
      <c r="B6" s="36">
        <v>35</v>
      </c>
      <c r="C6" s="36">
        <v>12</v>
      </c>
      <c r="D6" s="36">
        <v>34</v>
      </c>
      <c r="E6" s="36">
        <v>8.5</v>
      </c>
      <c r="F6" s="36">
        <v>43</v>
      </c>
      <c r="G6" s="36">
        <v>7</v>
      </c>
      <c r="H6" s="36">
        <v>36</v>
      </c>
      <c r="I6" s="36">
        <v>39</v>
      </c>
      <c r="J6" s="36">
        <v>38</v>
      </c>
      <c r="K6" s="36">
        <v>2</v>
      </c>
      <c r="L6" s="21">
        <v>0</v>
      </c>
      <c r="M6" s="21">
        <v>0</v>
      </c>
      <c r="N6" s="21">
        <v>254.5</v>
      </c>
    </row>
    <row r="7" spans="1:14" x14ac:dyDescent="0.25">
      <c r="A7" s="23" t="s">
        <v>92</v>
      </c>
      <c r="B7" s="36">
        <v>35</v>
      </c>
      <c r="C7" s="36">
        <v>9</v>
      </c>
      <c r="D7" s="36">
        <v>40</v>
      </c>
      <c r="E7" s="36">
        <v>0.5</v>
      </c>
      <c r="F7" s="36">
        <v>49</v>
      </c>
      <c r="G7" s="36">
        <v>14</v>
      </c>
      <c r="H7" s="36">
        <v>40</v>
      </c>
      <c r="I7" s="36">
        <v>12</v>
      </c>
      <c r="J7" s="36">
        <v>36</v>
      </c>
      <c r="K7" s="36">
        <v>13</v>
      </c>
      <c r="L7" s="21">
        <v>0</v>
      </c>
      <c r="M7" s="21">
        <v>0</v>
      </c>
      <c r="N7" s="21">
        <v>248.5</v>
      </c>
    </row>
    <row r="8" spans="1:14" x14ac:dyDescent="0.25">
      <c r="A8" s="23" t="s">
        <v>155</v>
      </c>
      <c r="B8" s="36">
        <v>31</v>
      </c>
      <c r="C8" s="36">
        <v>16</v>
      </c>
      <c r="D8" s="36">
        <v>35</v>
      </c>
      <c r="E8" s="36">
        <v>14.5</v>
      </c>
      <c r="F8" s="36">
        <v>3</v>
      </c>
      <c r="G8" s="36">
        <v>0</v>
      </c>
      <c r="H8" s="36">
        <v>30</v>
      </c>
      <c r="I8" s="36">
        <v>17</v>
      </c>
      <c r="J8" s="36">
        <v>63</v>
      </c>
      <c r="K8" s="36">
        <v>29</v>
      </c>
      <c r="L8" s="21">
        <v>0</v>
      </c>
      <c r="M8" s="21">
        <v>0</v>
      </c>
      <c r="N8" s="21">
        <v>238.5</v>
      </c>
    </row>
    <row r="9" spans="1:14" x14ac:dyDescent="0.25">
      <c r="A9" s="23" t="s">
        <v>98</v>
      </c>
      <c r="B9" s="36">
        <v>38</v>
      </c>
      <c r="C9" s="36">
        <v>15</v>
      </c>
      <c r="D9" s="36">
        <v>28</v>
      </c>
      <c r="E9" s="36">
        <v>7</v>
      </c>
      <c r="F9" s="36">
        <v>48</v>
      </c>
      <c r="G9" s="36">
        <v>14.000000000000002</v>
      </c>
      <c r="H9" s="36">
        <v>35</v>
      </c>
      <c r="I9" s="36">
        <v>10</v>
      </c>
      <c r="J9" s="36">
        <v>0</v>
      </c>
      <c r="K9" s="36">
        <v>0</v>
      </c>
      <c r="L9" s="21">
        <v>0</v>
      </c>
      <c r="M9" s="21">
        <v>0</v>
      </c>
      <c r="N9" s="21">
        <v>194.99999999999997</v>
      </c>
    </row>
    <row r="10" spans="1:14" x14ac:dyDescent="0.25">
      <c r="A10" s="23" t="s">
        <v>97</v>
      </c>
      <c r="B10" s="36">
        <v>12</v>
      </c>
      <c r="C10" s="36">
        <v>0</v>
      </c>
      <c r="D10" s="36">
        <v>21</v>
      </c>
      <c r="E10" s="36">
        <v>6</v>
      </c>
      <c r="F10" s="36">
        <v>34</v>
      </c>
      <c r="G10" s="36">
        <v>9</v>
      </c>
      <c r="H10" s="36">
        <v>30</v>
      </c>
      <c r="I10" s="36">
        <v>17.5</v>
      </c>
      <c r="J10" s="36">
        <v>27</v>
      </c>
      <c r="K10" s="36">
        <v>7</v>
      </c>
      <c r="L10" s="21">
        <v>0</v>
      </c>
      <c r="M10" s="21">
        <v>0</v>
      </c>
      <c r="N10" s="21">
        <v>163.50000000000003</v>
      </c>
    </row>
    <row r="11" spans="1:14" x14ac:dyDescent="0.25">
      <c r="A11" s="23" t="s">
        <v>151</v>
      </c>
      <c r="B11" s="36">
        <v>25</v>
      </c>
      <c r="C11" s="36">
        <v>3</v>
      </c>
      <c r="D11" s="36">
        <v>21</v>
      </c>
      <c r="E11" s="36">
        <v>6</v>
      </c>
      <c r="F11" s="36">
        <v>36</v>
      </c>
      <c r="G11" s="36">
        <v>16</v>
      </c>
      <c r="H11" s="36">
        <v>19</v>
      </c>
      <c r="I11" s="36">
        <v>13</v>
      </c>
      <c r="J11" s="36">
        <v>0</v>
      </c>
      <c r="K11" s="36">
        <v>0</v>
      </c>
      <c r="L11" s="21">
        <v>0</v>
      </c>
      <c r="M11" s="21">
        <v>0</v>
      </c>
      <c r="N11" s="21">
        <v>139</v>
      </c>
    </row>
    <row r="12" spans="1:14" x14ac:dyDescent="0.25">
      <c r="A12" s="23" t="s">
        <v>315</v>
      </c>
      <c r="B12" s="36">
        <v>13</v>
      </c>
      <c r="C12" s="36">
        <v>0</v>
      </c>
      <c r="D12" s="36">
        <v>25</v>
      </c>
      <c r="E12" s="36">
        <v>1.5</v>
      </c>
      <c r="F12" s="36">
        <v>20</v>
      </c>
      <c r="G12" s="36">
        <v>0</v>
      </c>
      <c r="H12" s="36">
        <v>14</v>
      </c>
      <c r="I12" s="36">
        <v>4</v>
      </c>
      <c r="J12" s="36">
        <v>4</v>
      </c>
      <c r="K12" s="36">
        <v>0</v>
      </c>
      <c r="L12" s="21">
        <v>0</v>
      </c>
      <c r="M12" s="21">
        <v>0</v>
      </c>
      <c r="N12" s="21">
        <v>81.5</v>
      </c>
    </row>
    <row r="13" spans="1:14" x14ac:dyDescent="0.25">
      <c r="A13" s="23" t="s">
        <v>96</v>
      </c>
      <c r="B13" s="36">
        <v>0</v>
      </c>
      <c r="C13" s="36">
        <v>0</v>
      </c>
      <c r="D13" s="36">
        <v>12</v>
      </c>
      <c r="E13" s="36">
        <v>3.5</v>
      </c>
      <c r="F13" s="36">
        <v>18</v>
      </c>
      <c r="G13" s="36">
        <v>0</v>
      </c>
      <c r="H13" s="36">
        <v>20</v>
      </c>
      <c r="I13" s="36">
        <v>0</v>
      </c>
      <c r="J13" s="36">
        <v>5</v>
      </c>
      <c r="K13" s="36">
        <v>0</v>
      </c>
      <c r="L13" s="21">
        <v>0</v>
      </c>
      <c r="M13" s="21">
        <v>0</v>
      </c>
      <c r="N13" s="21">
        <v>58.5</v>
      </c>
    </row>
    <row r="14" spans="1:14" x14ac:dyDescent="0.25">
      <c r="A14" s="23" t="s">
        <v>198</v>
      </c>
      <c r="B14" s="36">
        <v>11</v>
      </c>
      <c r="C14" s="36">
        <v>0</v>
      </c>
      <c r="D14" s="36">
        <v>12</v>
      </c>
      <c r="E14" s="36">
        <v>4.5</v>
      </c>
      <c r="F14" s="36">
        <v>11</v>
      </c>
      <c r="G14" s="36">
        <v>0</v>
      </c>
      <c r="H14" s="36">
        <v>12</v>
      </c>
      <c r="I14" s="36">
        <v>5</v>
      </c>
      <c r="J14" s="36">
        <v>0</v>
      </c>
      <c r="K14" s="36">
        <v>0</v>
      </c>
      <c r="L14" s="21">
        <v>0</v>
      </c>
      <c r="M14" s="21">
        <v>0</v>
      </c>
      <c r="N14" s="21">
        <v>55.5</v>
      </c>
    </row>
    <row r="15" spans="1:14" x14ac:dyDescent="0.25">
      <c r="A15" s="23" t="s">
        <v>114</v>
      </c>
      <c r="B15" s="36">
        <v>12</v>
      </c>
      <c r="C15" s="36">
        <v>0</v>
      </c>
      <c r="D15" s="36">
        <v>12</v>
      </c>
      <c r="E15" s="36">
        <v>1</v>
      </c>
      <c r="F15" s="36">
        <v>4</v>
      </c>
      <c r="G15" s="36">
        <v>0</v>
      </c>
      <c r="H15" s="36">
        <v>12</v>
      </c>
      <c r="I15" s="36">
        <v>1.5</v>
      </c>
      <c r="J15" s="36">
        <v>12</v>
      </c>
      <c r="K15" s="36">
        <v>0</v>
      </c>
      <c r="L15" s="21">
        <v>0</v>
      </c>
      <c r="M15" s="21">
        <v>0</v>
      </c>
      <c r="N15" s="21">
        <v>54.5</v>
      </c>
    </row>
    <row r="16" spans="1:14" x14ac:dyDescent="0.25">
      <c r="A16" s="23" t="s">
        <v>140</v>
      </c>
      <c r="B16" s="36">
        <v>0</v>
      </c>
      <c r="C16" s="36">
        <v>0</v>
      </c>
      <c r="D16" s="36">
        <v>5</v>
      </c>
      <c r="E16" s="36">
        <v>0</v>
      </c>
      <c r="F16" s="36">
        <v>22</v>
      </c>
      <c r="G16" s="36">
        <v>6</v>
      </c>
      <c r="H16" s="36">
        <v>5</v>
      </c>
      <c r="I16" s="36">
        <v>2</v>
      </c>
      <c r="J16" s="36">
        <v>0</v>
      </c>
      <c r="K16" s="36">
        <v>0</v>
      </c>
      <c r="L16" s="21">
        <v>0</v>
      </c>
      <c r="M16" s="21">
        <v>0</v>
      </c>
      <c r="N16" s="21">
        <v>40</v>
      </c>
    </row>
    <row r="17" spans="1:14" x14ac:dyDescent="0.25">
      <c r="A17" s="23" t="s">
        <v>130</v>
      </c>
      <c r="B17" s="36">
        <v>4</v>
      </c>
      <c r="C17" s="36">
        <v>0</v>
      </c>
      <c r="D17" s="36">
        <v>3</v>
      </c>
      <c r="E17" s="36">
        <v>2.5</v>
      </c>
      <c r="F17" s="36">
        <v>5</v>
      </c>
      <c r="G17" s="36">
        <v>0</v>
      </c>
      <c r="H17" s="36">
        <v>8</v>
      </c>
      <c r="I17" s="36">
        <v>4.5</v>
      </c>
      <c r="J17" s="36">
        <v>9</v>
      </c>
      <c r="K17" s="36">
        <v>0</v>
      </c>
      <c r="L17" s="21">
        <v>0</v>
      </c>
      <c r="M17" s="21">
        <v>0</v>
      </c>
      <c r="N17" s="21">
        <v>36</v>
      </c>
    </row>
    <row r="18" spans="1:14" x14ac:dyDescent="0.25">
      <c r="A18" s="23" t="s">
        <v>217</v>
      </c>
      <c r="B18" s="36">
        <v>11</v>
      </c>
      <c r="C18" s="36">
        <v>0</v>
      </c>
      <c r="D18" s="36">
        <v>4</v>
      </c>
      <c r="E18" s="36">
        <v>0</v>
      </c>
      <c r="F18" s="36">
        <v>0</v>
      </c>
      <c r="G18" s="36">
        <v>0</v>
      </c>
      <c r="H18" s="36">
        <v>11</v>
      </c>
      <c r="I18" s="36">
        <v>0</v>
      </c>
      <c r="J18" s="36">
        <v>0</v>
      </c>
      <c r="K18" s="36">
        <v>0</v>
      </c>
      <c r="L18" s="21">
        <v>0</v>
      </c>
      <c r="M18" s="21">
        <v>0</v>
      </c>
      <c r="N18" s="21">
        <v>26</v>
      </c>
    </row>
    <row r="19" spans="1:14" x14ac:dyDescent="0.25">
      <c r="A19" s="23" t="s">
        <v>52</v>
      </c>
      <c r="B19" s="36">
        <v>6</v>
      </c>
      <c r="C19" s="36">
        <v>0</v>
      </c>
      <c r="D19" s="36">
        <v>6</v>
      </c>
      <c r="E19" s="36">
        <v>0</v>
      </c>
      <c r="F19" s="36">
        <v>0</v>
      </c>
      <c r="G19" s="36">
        <v>0</v>
      </c>
      <c r="H19" s="36">
        <v>5</v>
      </c>
      <c r="I19" s="36">
        <v>0</v>
      </c>
      <c r="J19" s="36">
        <v>3</v>
      </c>
      <c r="K19" s="36">
        <v>0</v>
      </c>
      <c r="L19" s="21">
        <v>0</v>
      </c>
      <c r="M19" s="21">
        <v>0</v>
      </c>
      <c r="N19" s="21">
        <v>20</v>
      </c>
    </row>
    <row r="20" spans="1:14" x14ac:dyDescent="0.25">
      <c r="A20" s="23" t="s">
        <v>40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10</v>
      </c>
      <c r="I20" s="36">
        <v>2.5</v>
      </c>
      <c r="J20" s="36">
        <v>0</v>
      </c>
      <c r="K20" s="36">
        <v>0</v>
      </c>
      <c r="L20" s="21">
        <v>0</v>
      </c>
      <c r="M20" s="21">
        <v>0</v>
      </c>
      <c r="N20" s="21">
        <v>12.5</v>
      </c>
    </row>
    <row r="21" spans="1:14" x14ac:dyDescent="0.25">
      <c r="A21" s="23" t="s">
        <v>323</v>
      </c>
      <c r="B21" s="36">
        <v>3</v>
      </c>
      <c r="C21" s="36">
        <v>0</v>
      </c>
      <c r="D21" s="36">
        <v>3</v>
      </c>
      <c r="E21" s="36">
        <v>0.5</v>
      </c>
      <c r="F21" s="36">
        <v>0</v>
      </c>
      <c r="G21" s="36">
        <v>0</v>
      </c>
      <c r="H21" s="36">
        <v>2</v>
      </c>
      <c r="I21" s="36">
        <v>1</v>
      </c>
      <c r="J21" s="36">
        <v>0</v>
      </c>
      <c r="K21" s="36">
        <v>0</v>
      </c>
      <c r="L21" s="21">
        <v>0</v>
      </c>
      <c r="M21" s="21">
        <v>0</v>
      </c>
      <c r="N21" s="21">
        <v>9.5</v>
      </c>
    </row>
    <row r="22" spans="1:14" x14ac:dyDescent="0.25">
      <c r="A22" s="23" t="s">
        <v>3064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4</v>
      </c>
      <c r="K22" s="36">
        <v>3</v>
      </c>
      <c r="L22" s="21">
        <v>0</v>
      </c>
      <c r="M22" s="21">
        <v>0</v>
      </c>
      <c r="N22" s="21">
        <v>7</v>
      </c>
    </row>
    <row r="23" spans="1:14" x14ac:dyDescent="0.25">
      <c r="A23" s="23" t="s">
        <v>1071</v>
      </c>
      <c r="B23" s="36">
        <v>1</v>
      </c>
      <c r="C23" s="36">
        <v>0</v>
      </c>
      <c r="D23" s="36">
        <v>1</v>
      </c>
      <c r="E23" s="36">
        <v>0</v>
      </c>
      <c r="F23" s="36">
        <v>0</v>
      </c>
      <c r="G23" s="36">
        <v>0</v>
      </c>
      <c r="H23" s="36">
        <v>0</v>
      </c>
      <c r="I23" s="36">
        <v>2.5</v>
      </c>
      <c r="J23" s="36">
        <v>0</v>
      </c>
      <c r="K23" s="36">
        <v>0</v>
      </c>
      <c r="L23" s="21">
        <v>0</v>
      </c>
      <c r="M23" s="21">
        <v>0</v>
      </c>
      <c r="N23" s="21">
        <v>4.5</v>
      </c>
    </row>
    <row r="24" spans="1:14" x14ac:dyDescent="0.25">
      <c r="A24" s="23" t="s">
        <v>118</v>
      </c>
      <c r="B24" s="36">
        <v>0</v>
      </c>
      <c r="C24" s="36">
        <v>0</v>
      </c>
      <c r="D24" s="36">
        <v>3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21">
        <v>0</v>
      </c>
      <c r="M24" s="21">
        <v>0</v>
      </c>
      <c r="N24" s="21">
        <v>3</v>
      </c>
    </row>
  </sheetData>
  <pageMargins left="0.7" right="0.7" top="0.75" bottom="0.75" header="0.3" footer="0.3"/>
  <pageSetup paperSize="9" scale="73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N915"/>
  <sheetViews>
    <sheetView workbookViewId="0">
      <selection activeCell="C81" sqref="C81"/>
    </sheetView>
  </sheetViews>
  <sheetFormatPr defaultRowHeight="15" outlineLevelCol="1" x14ac:dyDescent="0.25"/>
  <cols>
    <col min="1" max="1" width="30.42578125" bestFit="1" customWidth="1"/>
    <col min="2" max="2" width="8.42578125" customWidth="1"/>
    <col min="3" max="3" width="8.5703125" bestFit="1" customWidth="1"/>
    <col min="4" max="5" width="9.28515625" bestFit="1" customWidth="1"/>
    <col min="6" max="6" width="8.7109375" bestFit="1" customWidth="1"/>
    <col min="7" max="7" width="9.28515625" style="9" bestFit="1" customWidth="1"/>
    <col min="8" max="8" width="6.28515625" style="8" bestFit="1" customWidth="1"/>
    <col min="9" max="12" width="4.85546875" style="3" hidden="1" customWidth="1" outlineLevel="1"/>
    <col min="13" max="13" width="14.5703125" hidden="1" customWidth="1" outlineLevel="1"/>
    <col min="14" max="14" width="14.28515625" customWidth="1" collapsed="1"/>
    <col min="15" max="19" width="2" bestFit="1" customWidth="1"/>
    <col min="20" max="20" width="35.28515625" bestFit="1" customWidth="1"/>
    <col min="21" max="21" width="19.7109375" bestFit="1" customWidth="1"/>
    <col min="22" max="24" width="2" bestFit="1" customWidth="1"/>
    <col min="25" max="25" width="23.42578125" bestFit="1" customWidth="1"/>
    <col min="26" max="26" width="22.28515625" bestFit="1" customWidth="1"/>
    <col min="27" max="27" width="26" bestFit="1" customWidth="1"/>
    <col min="28" max="28" width="18.28515625" bestFit="1" customWidth="1"/>
    <col min="29" max="31" width="2" bestFit="1" customWidth="1"/>
    <col min="32" max="32" width="21.7109375" bestFit="1" customWidth="1"/>
    <col min="33" max="33" width="18.42578125" bestFit="1" customWidth="1"/>
    <col min="34" max="37" width="2" bestFit="1" customWidth="1"/>
    <col min="38" max="38" width="22.28515625" bestFit="1" customWidth="1"/>
    <col min="39" max="39" width="13.7109375" bestFit="1" customWidth="1"/>
    <col min="40" max="40" width="17.42578125" bestFit="1" customWidth="1"/>
    <col min="41" max="41" width="29" bestFit="1" customWidth="1"/>
    <col min="42" max="43" width="2" bestFit="1" customWidth="1"/>
    <col min="44" max="44" width="32.5703125" bestFit="1" customWidth="1"/>
    <col min="45" max="45" width="25.28515625" bestFit="1" customWidth="1"/>
    <col min="46" max="49" width="2" bestFit="1" customWidth="1"/>
    <col min="50" max="50" width="28.7109375" bestFit="1" customWidth="1"/>
    <col min="51" max="51" width="32.28515625" bestFit="1" customWidth="1"/>
    <col min="52" max="55" width="2" bestFit="1" customWidth="1"/>
    <col min="56" max="56" width="35.7109375" bestFit="1" customWidth="1"/>
    <col min="57" max="57" width="18.28515625" bestFit="1" customWidth="1"/>
    <col min="58" max="58" width="22" bestFit="1" customWidth="1"/>
    <col min="59" max="59" width="20.28515625" bestFit="1" customWidth="1"/>
    <col min="60" max="61" width="2" bestFit="1" customWidth="1"/>
    <col min="62" max="62" width="23.7109375" bestFit="1" customWidth="1"/>
    <col min="63" max="63" width="16" bestFit="1" customWidth="1"/>
    <col min="64" max="64" width="19.5703125" bestFit="1" customWidth="1"/>
    <col min="65" max="65" width="22.7109375" bestFit="1" customWidth="1"/>
    <col min="66" max="69" width="2" bestFit="1" customWidth="1"/>
    <col min="70" max="70" width="26.5703125" bestFit="1" customWidth="1"/>
    <col min="71" max="71" width="14.28515625" bestFit="1" customWidth="1"/>
  </cols>
  <sheetData>
    <row r="1" spans="1:13" x14ac:dyDescent="0.25">
      <c r="A1" s="5" t="s">
        <v>280</v>
      </c>
      <c r="B1" t="s">
        <v>420</v>
      </c>
    </row>
    <row r="3" spans="1:13" x14ac:dyDescent="0.25">
      <c r="A3" s="5" t="s">
        <v>279</v>
      </c>
      <c r="B3" t="s">
        <v>289</v>
      </c>
      <c r="C3" t="s">
        <v>286</v>
      </c>
      <c r="D3" t="s">
        <v>290</v>
      </c>
      <c r="E3" t="s">
        <v>296</v>
      </c>
      <c r="F3" t="s">
        <v>297</v>
      </c>
      <c r="G3" t="s">
        <v>1379</v>
      </c>
      <c r="H3" s="8" t="s">
        <v>1380</v>
      </c>
      <c r="I3" s="3" t="s">
        <v>2348</v>
      </c>
      <c r="J3" s="3" t="s">
        <v>2349</v>
      </c>
      <c r="K3" s="3" t="s">
        <v>2350</v>
      </c>
      <c r="L3" s="3" t="s">
        <v>2351</v>
      </c>
      <c r="M3" s="13" t="s">
        <v>2352</v>
      </c>
    </row>
    <row r="4" spans="1:13" x14ac:dyDescent="0.25">
      <c r="A4" s="18" t="s">
        <v>9</v>
      </c>
      <c r="B4" s="29"/>
      <c r="C4" s="29"/>
      <c r="D4" s="29"/>
      <c r="E4" s="29"/>
      <c r="F4" s="29"/>
      <c r="G4" s="22"/>
      <c r="H4" s="38"/>
      <c r="I4" s="37"/>
      <c r="J4" s="37"/>
      <c r="K4" s="37"/>
      <c r="L4" s="37"/>
      <c r="M4" s="29"/>
    </row>
    <row r="5" spans="1:13" x14ac:dyDescent="0.25">
      <c r="A5" s="19" t="s">
        <v>10</v>
      </c>
      <c r="B5" s="29"/>
      <c r="C5" s="29"/>
      <c r="D5" s="29"/>
      <c r="E5" s="29"/>
      <c r="F5" s="29"/>
      <c r="G5" s="22"/>
      <c r="H5" s="38"/>
      <c r="I5" s="37"/>
      <c r="J5" s="37"/>
      <c r="K5" s="37"/>
      <c r="L5" s="37"/>
      <c r="M5" s="29"/>
    </row>
    <row r="6" spans="1:13" x14ac:dyDescent="0.25">
      <c r="A6" s="20" t="s">
        <v>2259</v>
      </c>
      <c r="B6" s="29">
        <v>9</v>
      </c>
      <c r="C6" s="29">
        <v>9</v>
      </c>
      <c r="D6" s="29">
        <v>9</v>
      </c>
      <c r="E6" s="29">
        <v>9</v>
      </c>
      <c r="F6" s="29">
        <v>0</v>
      </c>
      <c r="G6" s="22">
        <v>0</v>
      </c>
      <c r="H6" s="38">
        <v>36</v>
      </c>
      <c r="I6" s="37">
        <v>1</v>
      </c>
      <c r="J6" s="37">
        <v>1</v>
      </c>
      <c r="K6" s="37">
        <v>1</v>
      </c>
      <c r="L6" s="37">
        <v>1</v>
      </c>
      <c r="M6" s="29">
        <v>3598989.8989999997</v>
      </c>
    </row>
    <row r="7" spans="1:13" x14ac:dyDescent="0.25">
      <c r="A7" s="20" t="s">
        <v>2258</v>
      </c>
      <c r="B7" s="29">
        <v>5</v>
      </c>
      <c r="C7" s="29">
        <v>7</v>
      </c>
      <c r="D7" s="29">
        <v>7</v>
      </c>
      <c r="E7" s="29">
        <v>7</v>
      </c>
      <c r="F7" s="29">
        <v>0</v>
      </c>
      <c r="G7" s="22">
        <v>0</v>
      </c>
      <c r="H7" s="38">
        <v>26</v>
      </c>
      <c r="I7" s="37">
        <v>2</v>
      </c>
      <c r="J7" s="37">
        <v>2</v>
      </c>
      <c r="K7" s="37">
        <v>2</v>
      </c>
      <c r="L7" s="37">
        <v>3</v>
      </c>
      <c r="M7" s="29">
        <v>2597979.7969999998</v>
      </c>
    </row>
    <row r="8" spans="1:13" x14ac:dyDescent="0.25">
      <c r="A8" s="20" t="s">
        <v>3176</v>
      </c>
      <c r="B8" s="29">
        <v>3</v>
      </c>
      <c r="C8" s="29">
        <v>4</v>
      </c>
      <c r="D8" s="29">
        <v>0</v>
      </c>
      <c r="E8" s="29">
        <v>3</v>
      </c>
      <c r="F8" s="29">
        <v>9</v>
      </c>
      <c r="G8" s="22">
        <v>0</v>
      </c>
      <c r="H8" s="38">
        <v>19</v>
      </c>
      <c r="I8" s="37">
        <v>1</v>
      </c>
      <c r="J8" s="37">
        <v>4</v>
      </c>
      <c r="K8" s="37">
        <v>6</v>
      </c>
      <c r="L8" s="37">
        <v>6</v>
      </c>
      <c r="M8" s="29">
        <v>1898959.3939999999</v>
      </c>
    </row>
    <row r="9" spans="1:13" x14ac:dyDescent="0.25">
      <c r="A9" s="20" t="s">
        <v>2257</v>
      </c>
      <c r="B9" s="29">
        <v>7</v>
      </c>
      <c r="C9" s="29">
        <v>1</v>
      </c>
      <c r="D9" s="29">
        <v>5</v>
      </c>
      <c r="E9" s="29">
        <v>5</v>
      </c>
      <c r="F9" s="29">
        <v>0</v>
      </c>
      <c r="G9" s="22">
        <v>0</v>
      </c>
      <c r="H9" s="38">
        <v>18</v>
      </c>
      <c r="I9" s="37">
        <v>2</v>
      </c>
      <c r="J9" s="37">
        <v>3</v>
      </c>
      <c r="K9" s="37">
        <v>3</v>
      </c>
      <c r="L9" s="37">
        <v>10</v>
      </c>
      <c r="M9" s="29">
        <v>1797969.69</v>
      </c>
    </row>
    <row r="10" spans="1:13" x14ac:dyDescent="0.25">
      <c r="A10" s="20" t="s">
        <v>2262</v>
      </c>
      <c r="B10" s="29">
        <v>4</v>
      </c>
      <c r="C10" s="29">
        <v>1</v>
      </c>
      <c r="D10" s="29">
        <v>0</v>
      </c>
      <c r="E10" s="29">
        <v>2</v>
      </c>
      <c r="F10" s="29">
        <v>5</v>
      </c>
      <c r="G10" s="22">
        <v>0</v>
      </c>
      <c r="H10" s="38">
        <v>12</v>
      </c>
      <c r="I10" s="37">
        <v>3</v>
      </c>
      <c r="J10" s="37">
        <v>4</v>
      </c>
      <c r="K10" s="37">
        <v>8</v>
      </c>
      <c r="L10" s="37">
        <v>12</v>
      </c>
      <c r="M10" s="29">
        <v>1196959.1879999998</v>
      </c>
    </row>
    <row r="11" spans="1:13" x14ac:dyDescent="0.25">
      <c r="A11" s="20" t="s">
        <v>2354</v>
      </c>
      <c r="B11" s="29">
        <v>1</v>
      </c>
      <c r="C11" s="29">
        <v>5</v>
      </c>
      <c r="D11" s="29">
        <v>0</v>
      </c>
      <c r="E11" s="29">
        <v>1</v>
      </c>
      <c r="F11" s="29">
        <v>4</v>
      </c>
      <c r="G11" s="22">
        <v>0</v>
      </c>
      <c r="H11" s="38">
        <v>11</v>
      </c>
      <c r="I11" s="37">
        <v>3</v>
      </c>
      <c r="J11" s="37">
        <v>4</v>
      </c>
      <c r="K11" s="37">
        <v>9</v>
      </c>
      <c r="L11" s="37">
        <v>9</v>
      </c>
      <c r="M11" s="29">
        <v>1096959.091</v>
      </c>
    </row>
    <row r="12" spans="1:13" x14ac:dyDescent="0.25">
      <c r="A12" s="20" t="s">
        <v>3177</v>
      </c>
      <c r="B12" s="29">
        <v>2</v>
      </c>
      <c r="C12" s="29">
        <v>3</v>
      </c>
      <c r="D12" s="29">
        <v>2</v>
      </c>
      <c r="E12" s="29">
        <v>1</v>
      </c>
      <c r="F12" s="29">
        <v>3</v>
      </c>
      <c r="G12" s="22">
        <v>0</v>
      </c>
      <c r="H12" s="38">
        <v>10</v>
      </c>
      <c r="I12" s="37">
        <v>5</v>
      </c>
      <c r="J12" s="37">
        <v>5</v>
      </c>
      <c r="K12" s="37">
        <v>7</v>
      </c>
      <c r="L12" s="37">
        <v>7</v>
      </c>
      <c r="M12" s="29">
        <v>994949.29300000006</v>
      </c>
    </row>
    <row r="13" spans="1:13" x14ac:dyDescent="0.25">
      <c r="A13" s="20" t="s">
        <v>2261</v>
      </c>
      <c r="B13" s="29">
        <v>2</v>
      </c>
      <c r="C13" s="29">
        <v>0</v>
      </c>
      <c r="D13" s="29">
        <v>0</v>
      </c>
      <c r="E13" s="29">
        <v>0</v>
      </c>
      <c r="F13" s="29">
        <v>7</v>
      </c>
      <c r="G13" s="22">
        <v>0</v>
      </c>
      <c r="H13" s="38">
        <v>9</v>
      </c>
      <c r="I13" s="37">
        <v>2</v>
      </c>
      <c r="J13" s="37">
        <v>8</v>
      </c>
      <c r="K13" s="37">
        <v>99</v>
      </c>
      <c r="L13" s="37">
        <v>99</v>
      </c>
      <c r="M13" s="29">
        <v>897910.00099999993</v>
      </c>
    </row>
    <row r="14" spans="1:13" x14ac:dyDescent="0.25">
      <c r="A14" s="20" t="s">
        <v>3201</v>
      </c>
      <c r="B14" s="29">
        <v>0</v>
      </c>
      <c r="C14" s="29">
        <v>2</v>
      </c>
      <c r="D14" s="29">
        <v>4</v>
      </c>
      <c r="E14" s="29">
        <v>2</v>
      </c>
      <c r="F14" s="29">
        <v>0</v>
      </c>
      <c r="G14" s="22">
        <v>0</v>
      </c>
      <c r="H14" s="38">
        <v>8</v>
      </c>
      <c r="I14" s="37">
        <v>4</v>
      </c>
      <c r="J14" s="37">
        <v>7</v>
      </c>
      <c r="K14" s="37">
        <v>8</v>
      </c>
      <c r="L14" s="37">
        <v>99</v>
      </c>
      <c r="M14" s="29">
        <v>795929.10099999991</v>
      </c>
    </row>
    <row r="15" spans="1:13" x14ac:dyDescent="0.25">
      <c r="A15" s="20" t="s">
        <v>2319</v>
      </c>
      <c r="B15" s="29">
        <v>0</v>
      </c>
      <c r="C15" s="29">
        <v>3</v>
      </c>
      <c r="D15" s="29">
        <v>3</v>
      </c>
      <c r="E15" s="29">
        <v>1</v>
      </c>
      <c r="F15" s="29">
        <v>0</v>
      </c>
      <c r="G15" s="22">
        <v>0</v>
      </c>
      <c r="H15" s="38">
        <v>7</v>
      </c>
      <c r="I15" s="37">
        <v>6</v>
      </c>
      <c r="J15" s="37">
        <v>6</v>
      </c>
      <c r="K15" s="37">
        <v>11</v>
      </c>
      <c r="L15" s="37">
        <v>99</v>
      </c>
      <c r="M15" s="29">
        <v>693938.80099999998</v>
      </c>
    </row>
    <row r="16" spans="1:13" x14ac:dyDescent="0.25">
      <c r="A16" s="20" t="s">
        <v>2260</v>
      </c>
      <c r="B16" s="29">
        <v>3</v>
      </c>
      <c r="C16" s="29">
        <v>0</v>
      </c>
      <c r="D16" s="29">
        <v>3</v>
      </c>
      <c r="E16" s="29">
        <v>0</v>
      </c>
      <c r="F16" s="29">
        <v>0</v>
      </c>
      <c r="G16" s="22">
        <v>0</v>
      </c>
      <c r="H16" s="38">
        <v>6</v>
      </c>
      <c r="I16" s="37">
        <v>5</v>
      </c>
      <c r="J16" s="37">
        <v>5</v>
      </c>
      <c r="K16" s="37">
        <v>99</v>
      </c>
      <c r="L16" s="37">
        <v>99</v>
      </c>
      <c r="M16" s="29">
        <v>594940.00099999993</v>
      </c>
    </row>
    <row r="17" spans="1:13" x14ac:dyDescent="0.25">
      <c r="A17" s="20" t="s">
        <v>2265</v>
      </c>
      <c r="B17" s="29">
        <v>1</v>
      </c>
      <c r="C17" s="29">
        <v>0</v>
      </c>
      <c r="D17" s="29">
        <v>0</v>
      </c>
      <c r="E17" s="29">
        <v>4</v>
      </c>
      <c r="F17" s="29">
        <v>0</v>
      </c>
      <c r="G17" s="22">
        <v>0</v>
      </c>
      <c r="H17" s="38">
        <v>5</v>
      </c>
      <c r="I17" s="37">
        <v>4</v>
      </c>
      <c r="J17" s="37">
        <v>12</v>
      </c>
      <c r="K17" s="37">
        <v>99</v>
      </c>
      <c r="L17" s="37">
        <v>99</v>
      </c>
      <c r="M17" s="29">
        <v>495870.00099999999</v>
      </c>
    </row>
    <row r="18" spans="1:13" x14ac:dyDescent="0.25">
      <c r="A18" s="20" t="s">
        <v>2337</v>
      </c>
      <c r="B18" s="29">
        <v>1</v>
      </c>
      <c r="C18" s="29">
        <v>1</v>
      </c>
      <c r="D18" s="29">
        <v>2</v>
      </c>
      <c r="E18" s="29">
        <v>0</v>
      </c>
      <c r="F18" s="29">
        <v>0</v>
      </c>
      <c r="G18" s="22">
        <v>0</v>
      </c>
      <c r="H18" s="38">
        <v>4</v>
      </c>
      <c r="I18" s="37">
        <v>8</v>
      </c>
      <c r="J18" s="37">
        <v>9</v>
      </c>
      <c r="K18" s="37">
        <v>10</v>
      </c>
      <c r="L18" s="37">
        <v>99</v>
      </c>
      <c r="M18" s="29">
        <v>391908.90100000001</v>
      </c>
    </row>
    <row r="19" spans="1:13" x14ac:dyDescent="0.25">
      <c r="A19" s="20" t="s">
        <v>2353</v>
      </c>
      <c r="B19" s="29">
        <v>0</v>
      </c>
      <c r="C19" s="29">
        <v>0</v>
      </c>
      <c r="D19" s="29">
        <v>0</v>
      </c>
      <c r="E19" s="29">
        <v>3</v>
      </c>
      <c r="F19" s="29">
        <v>0</v>
      </c>
      <c r="G19" s="22">
        <v>0</v>
      </c>
      <c r="H19" s="38">
        <v>3</v>
      </c>
      <c r="I19" s="37">
        <v>5</v>
      </c>
      <c r="J19" s="37">
        <v>99</v>
      </c>
      <c r="K19" s="37">
        <v>99</v>
      </c>
      <c r="L19" s="37">
        <v>99</v>
      </c>
      <c r="M19" s="29">
        <v>294000.00099999999</v>
      </c>
    </row>
    <row r="20" spans="1:13" x14ac:dyDescent="0.25">
      <c r="A20" s="20" t="s">
        <v>3225</v>
      </c>
      <c r="B20" s="29">
        <v>0</v>
      </c>
      <c r="C20" s="29">
        <v>0</v>
      </c>
      <c r="D20" s="29">
        <v>0</v>
      </c>
      <c r="E20" s="29">
        <v>0</v>
      </c>
      <c r="F20" s="29">
        <v>3</v>
      </c>
      <c r="G20" s="22">
        <v>0</v>
      </c>
      <c r="H20" s="38">
        <v>3</v>
      </c>
      <c r="I20" s="37">
        <v>6</v>
      </c>
      <c r="J20" s="37">
        <v>99</v>
      </c>
      <c r="K20" s="37">
        <v>99</v>
      </c>
      <c r="L20" s="37">
        <v>99</v>
      </c>
      <c r="M20" s="29">
        <v>293000.00099999999</v>
      </c>
    </row>
    <row r="21" spans="1:13" x14ac:dyDescent="0.25">
      <c r="A21" s="20" t="s">
        <v>3200</v>
      </c>
      <c r="B21" s="29">
        <v>0</v>
      </c>
      <c r="C21" s="29">
        <v>2</v>
      </c>
      <c r="D21" s="29">
        <v>0</v>
      </c>
      <c r="E21" s="29">
        <v>1</v>
      </c>
      <c r="F21" s="29">
        <v>0</v>
      </c>
      <c r="G21" s="22">
        <v>0</v>
      </c>
      <c r="H21" s="38">
        <v>3</v>
      </c>
      <c r="I21" s="37">
        <v>7</v>
      </c>
      <c r="J21" s="37">
        <v>12</v>
      </c>
      <c r="K21" s="37">
        <v>99</v>
      </c>
      <c r="L21" s="37">
        <v>99</v>
      </c>
      <c r="M21" s="29">
        <v>292870.00099999999</v>
      </c>
    </row>
    <row r="22" spans="1:13" x14ac:dyDescent="0.25">
      <c r="A22" s="20" t="s">
        <v>3233</v>
      </c>
      <c r="B22" s="29">
        <v>0</v>
      </c>
      <c r="C22" s="29">
        <v>0</v>
      </c>
      <c r="D22" s="29">
        <v>0</v>
      </c>
      <c r="E22" s="29">
        <v>0</v>
      </c>
      <c r="F22" s="29">
        <v>2</v>
      </c>
      <c r="G22" s="22">
        <v>0</v>
      </c>
      <c r="H22" s="38">
        <v>2</v>
      </c>
      <c r="I22" s="37">
        <v>7</v>
      </c>
      <c r="J22" s="37">
        <v>99</v>
      </c>
      <c r="K22" s="37">
        <v>99</v>
      </c>
      <c r="L22" s="37">
        <v>99</v>
      </c>
      <c r="M22" s="29">
        <v>192000.00100000002</v>
      </c>
    </row>
    <row r="23" spans="1:13" x14ac:dyDescent="0.25">
      <c r="A23" s="20" t="s">
        <v>3240</v>
      </c>
      <c r="B23" s="29">
        <v>1</v>
      </c>
      <c r="C23" s="29">
        <v>0</v>
      </c>
      <c r="D23" s="29">
        <v>1</v>
      </c>
      <c r="E23" s="29">
        <v>0</v>
      </c>
      <c r="F23" s="29">
        <v>0</v>
      </c>
      <c r="G23" s="22">
        <v>0</v>
      </c>
      <c r="H23" s="38">
        <v>2</v>
      </c>
      <c r="I23" s="37">
        <v>10</v>
      </c>
      <c r="J23" s="37">
        <v>11</v>
      </c>
      <c r="K23" s="37">
        <v>99</v>
      </c>
      <c r="L23" s="37">
        <v>99</v>
      </c>
      <c r="M23" s="29">
        <v>189880.00100000002</v>
      </c>
    </row>
    <row r="24" spans="1:13" x14ac:dyDescent="0.25">
      <c r="A24" s="20" t="s">
        <v>2264</v>
      </c>
      <c r="B24" s="29">
        <v>0</v>
      </c>
      <c r="C24" s="29">
        <v>0</v>
      </c>
      <c r="D24" s="29">
        <v>1</v>
      </c>
      <c r="E24" s="29">
        <v>0</v>
      </c>
      <c r="F24" s="29">
        <v>0</v>
      </c>
      <c r="G24" s="22">
        <v>0</v>
      </c>
      <c r="H24" s="38">
        <v>1</v>
      </c>
      <c r="I24" s="37">
        <v>9</v>
      </c>
      <c r="J24" s="37">
        <v>99</v>
      </c>
      <c r="K24" s="37">
        <v>99</v>
      </c>
      <c r="L24" s="37">
        <v>99</v>
      </c>
      <c r="M24" s="29">
        <v>90000.001000000004</v>
      </c>
    </row>
    <row r="25" spans="1:13" x14ac:dyDescent="0.25">
      <c r="A25" s="20" t="s">
        <v>2263</v>
      </c>
      <c r="B25" s="29">
        <v>0</v>
      </c>
      <c r="C25" s="29">
        <v>1</v>
      </c>
      <c r="D25" s="29">
        <v>0</v>
      </c>
      <c r="E25" s="29">
        <v>0</v>
      </c>
      <c r="F25" s="29">
        <v>0</v>
      </c>
      <c r="G25" s="22">
        <v>0</v>
      </c>
      <c r="H25" s="38">
        <v>1</v>
      </c>
      <c r="I25" s="37">
        <v>11</v>
      </c>
      <c r="J25" s="37">
        <v>99</v>
      </c>
      <c r="K25" s="37">
        <v>99</v>
      </c>
      <c r="L25" s="37">
        <v>99</v>
      </c>
      <c r="M25" s="29">
        <v>88000.001000000004</v>
      </c>
    </row>
    <row r="26" spans="1:13" x14ac:dyDescent="0.25">
      <c r="A26" s="20" t="s">
        <v>3212</v>
      </c>
      <c r="B26" s="29">
        <v>0</v>
      </c>
      <c r="C26" s="29">
        <v>0</v>
      </c>
      <c r="D26" s="29">
        <v>1</v>
      </c>
      <c r="E26" s="29">
        <v>0</v>
      </c>
      <c r="F26" s="29">
        <v>0</v>
      </c>
      <c r="G26" s="22">
        <v>0</v>
      </c>
      <c r="H26" s="38">
        <v>1</v>
      </c>
      <c r="I26" s="37">
        <v>11</v>
      </c>
      <c r="J26" s="37">
        <v>99</v>
      </c>
      <c r="K26" s="37">
        <v>99</v>
      </c>
      <c r="L26" s="37">
        <v>99</v>
      </c>
      <c r="M26" s="29">
        <v>88000.001000000004</v>
      </c>
    </row>
    <row r="27" spans="1:13" x14ac:dyDescent="0.25">
      <c r="A27" s="19" t="s">
        <v>15</v>
      </c>
      <c r="B27" s="22"/>
      <c r="C27" s="22"/>
      <c r="D27" s="22"/>
      <c r="E27" s="22"/>
      <c r="F27" s="22"/>
      <c r="G27" s="22"/>
      <c r="H27" s="9"/>
      <c r="I27" s="24"/>
      <c r="J27" s="24"/>
      <c r="K27" s="24"/>
      <c r="L27" s="24"/>
      <c r="M27" s="22"/>
    </row>
    <row r="28" spans="1:13" x14ac:dyDescent="0.25">
      <c r="A28" s="20" t="s">
        <v>2271</v>
      </c>
      <c r="B28" s="29">
        <v>7</v>
      </c>
      <c r="C28" s="29">
        <v>9</v>
      </c>
      <c r="D28" s="29">
        <v>0</v>
      </c>
      <c r="E28" s="29">
        <v>9</v>
      </c>
      <c r="F28" s="29">
        <v>9</v>
      </c>
      <c r="G28" s="22">
        <v>0</v>
      </c>
      <c r="H28" s="38">
        <v>34</v>
      </c>
      <c r="I28" s="37">
        <v>1</v>
      </c>
      <c r="J28" s="37">
        <v>1</v>
      </c>
      <c r="K28" s="37">
        <v>1</v>
      </c>
      <c r="L28" s="37">
        <v>2</v>
      </c>
      <c r="M28" s="29">
        <v>3398989.898</v>
      </c>
    </row>
    <row r="29" spans="1:13" x14ac:dyDescent="0.25">
      <c r="A29" s="20" t="s">
        <v>2269</v>
      </c>
      <c r="B29" s="29">
        <v>9</v>
      </c>
      <c r="C29" s="29">
        <v>7</v>
      </c>
      <c r="D29" s="29">
        <v>9</v>
      </c>
      <c r="E29" s="29">
        <v>7</v>
      </c>
      <c r="F29" s="29">
        <v>0</v>
      </c>
      <c r="G29" s="22">
        <v>0</v>
      </c>
      <c r="H29" s="38">
        <v>32</v>
      </c>
      <c r="I29" s="37">
        <v>1</v>
      </c>
      <c r="J29" s="37">
        <v>1</v>
      </c>
      <c r="K29" s="37">
        <v>2</v>
      </c>
      <c r="L29" s="37">
        <v>2</v>
      </c>
      <c r="M29" s="29">
        <v>3198989.798</v>
      </c>
    </row>
    <row r="30" spans="1:13" x14ac:dyDescent="0.25">
      <c r="A30" s="20" t="s">
        <v>2338</v>
      </c>
      <c r="B30" s="29">
        <v>5</v>
      </c>
      <c r="C30" s="29">
        <v>4</v>
      </c>
      <c r="D30" s="29">
        <v>7</v>
      </c>
      <c r="E30" s="29">
        <v>5</v>
      </c>
      <c r="F30" s="29">
        <v>7</v>
      </c>
      <c r="G30" s="22">
        <v>0</v>
      </c>
      <c r="H30" s="38">
        <v>24</v>
      </c>
      <c r="I30" s="37">
        <v>2</v>
      </c>
      <c r="J30" s="37">
        <v>2</v>
      </c>
      <c r="K30" s="37">
        <v>3</v>
      </c>
      <c r="L30" s="37">
        <v>3</v>
      </c>
      <c r="M30" s="29">
        <v>2397979.6970000002</v>
      </c>
    </row>
    <row r="31" spans="1:13" x14ac:dyDescent="0.25">
      <c r="A31" s="20" t="s">
        <v>2270</v>
      </c>
      <c r="B31" s="29">
        <v>0</v>
      </c>
      <c r="C31" s="29">
        <v>3</v>
      </c>
      <c r="D31" s="29">
        <v>5</v>
      </c>
      <c r="E31" s="29">
        <v>4</v>
      </c>
      <c r="F31" s="29">
        <v>5</v>
      </c>
      <c r="G31" s="22">
        <v>0</v>
      </c>
      <c r="H31" s="38">
        <v>17</v>
      </c>
      <c r="I31" s="37">
        <v>3</v>
      </c>
      <c r="J31" s="37">
        <v>3</v>
      </c>
      <c r="K31" s="37">
        <v>4</v>
      </c>
      <c r="L31" s="37">
        <v>5</v>
      </c>
      <c r="M31" s="29">
        <v>1696969.5950000002</v>
      </c>
    </row>
    <row r="32" spans="1:13" x14ac:dyDescent="0.25">
      <c r="A32" s="20" t="s">
        <v>2272</v>
      </c>
      <c r="B32" s="29">
        <v>3</v>
      </c>
      <c r="C32" s="29">
        <v>5</v>
      </c>
      <c r="D32" s="29">
        <v>4</v>
      </c>
      <c r="E32" s="29">
        <v>2</v>
      </c>
      <c r="F32" s="29">
        <v>4</v>
      </c>
      <c r="G32" s="22">
        <v>0</v>
      </c>
      <c r="H32" s="38">
        <v>16</v>
      </c>
      <c r="I32" s="37">
        <v>3</v>
      </c>
      <c r="J32" s="37">
        <v>4</v>
      </c>
      <c r="K32" s="37">
        <v>4</v>
      </c>
      <c r="L32" s="37">
        <v>5</v>
      </c>
      <c r="M32" s="29">
        <v>1596959.5950000002</v>
      </c>
    </row>
    <row r="33" spans="1:13" x14ac:dyDescent="0.25">
      <c r="A33" s="20" t="s">
        <v>2274</v>
      </c>
      <c r="B33" s="29">
        <v>3</v>
      </c>
      <c r="C33" s="29">
        <v>3</v>
      </c>
      <c r="D33" s="29">
        <v>3</v>
      </c>
      <c r="E33" s="29">
        <v>3</v>
      </c>
      <c r="F33" s="29">
        <v>3</v>
      </c>
      <c r="G33" s="22">
        <v>0</v>
      </c>
      <c r="H33" s="38">
        <v>12</v>
      </c>
      <c r="I33" s="37">
        <v>5</v>
      </c>
      <c r="J33" s="37">
        <v>5</v>
      </c>
      <c r="K33" s="37">
        <v>5</v>
      </c>
      <c r="L33" s="37">
        <v>6</v>
      </c>
      <c r="M33" s="29">
        <v>1194949.4939999999</v>
      </c>
    </row>
    <row r="34" spans="1:13" ht="14.25" customHeight="1" x14ac:dyDescent="0.25">
      <c r="A34" s="20" t="s">
        <v>2275</v>
      </c>
      <c r="B34" s="29">
        <v>0</v>
      </c>
      <c r="C34" s="29">
        <v>2</v>
      </c>
      <c r="D34" s="29">
        <v>3</v>
      </c>
      <c r="E34" s="29">
        <v>1</v>
      </c>
      <c r="F34" s="29">
        <v>3</v>
      </c>
      <c r="G34" s="22">
        <v>0</v>
      </c>
      <c r="H34" s="38">
        <v>9</v>
      </c>
      <c r="I34" s="37">
        <v>6</v>
      </c>
      <c r="J34" s="37">
        <v>6</v>
      </c>
      <c r="K34" s="37">
        <v>7</v>
      </c>
      <c r="L34" s="37">
        <v>10</v>
      </c>
      <c r="M34" s="29">
        <v>893939.29</v>
      </c>
    </row>
    <row r="35" spans="1:13" x14ac:dyDescent="0.25">
      <c r="A35" s="20" t="s">
        <v>2273</v>
      </c>
      <c r="B35" s="29">
        <v>2</v>
      </c>
      <c r="C35" s="29">
        <v>2</v>
      </c>
      <c r="D35" s="29">
        <v>0</v>
      </c>
      <c r="E35" s="29">
        <v>3</v>
      </c>
      <c r="F35" s="29">
        <v>2</v>
      </c>
      <c r="G35" s="22">
        <v>0</v>
      </c>
      <c r="H35" s="38">
        <v>9</v>
      </c>
      <c r="I35" s="37">
        <v>6</v>
      </c>
      <c r="J35" s="37">
        <v>7</v>
      </c>
      <c r="K35" s="37">
        <v>8</v>
      </c>
      <c r="L35" s="37">
        <v>8</v>
      </c>
      <c r="M35" s="29">
        <v>893929.19199999992</v>
      </c>
    </row>
    <row r="36" spans="1:13" x14ac:dyDescent="0.25">
      <c r="A36" s="20" t="s">
        <v>2320</v>
      </c>
      <c r="B36" s="29">
        <v>4</v>
      </c>
      <c r="C36" s="29">
        <v>0</v>
      </c>
      <c r="D36" s="29">
        <v>0</v>
      </c>
      <c r="E36" s="29">
        <v>1</v>
      </c>
      <c r="F36" s="29">
        <v>2</v>
      </c>
      <c r="G36" s="22">
        <v>0</v>
      </c>
      <c r="H36" s="38">
        <v>7</v>
      </c>
      <c r="I36" s="37">
        <v>4</v>
      </c>
      <c r="J36" s="37">
        <v>7</v>
      </c>
      <c r="K36" s="37">
        <v>9</v>
      </c>
      <c r="L36" s="37">
        <v>99</v>
      </c>
      <c r="M36" s="29">
        <v>695929.00099999993</v>
      </c>
    </row>
    <row r="37" spans="1:13" x14ac:dyDescent="0.25">
      <c r="A37" s="20" t="s">
        <v>2276</v>
      </c>
      <c r="B37" s="29">
        <v>1</v>
      </c>
      <c r="C37" s="29">
        <v>1</v>
      </c>
      <c r="D37" s="29">
        <v>2</v>
      </c>
      <c r="E37" s="29">
        <v>0</v>
      </c>
      <c r="F37" s="29">
        <v>0</v>
      </c>
      <c r="G37" s="22">
        <v>0</v>
      </c>
      <c r="H37" s="38">
        <v>4</v>
      </c>
      <c r="I37" s="37">
        <v>8</v>
      </c>
      <c r="J37" s="37">
        <v>9</v>
      </c>
      <c r="K37" s="37">
        <v>9</v>
      </c>
      <c r="L37" s="37">
        <v>99</v>
      </c>
      <c r="M37" s="29">
        <v>391909.00099999999</v>
      </c>
    </row>
    <row r="38" spans="1:13" x14ac:dyDescent="0.25">
      <c r="A38" s="20" t="s">
        <v>3202</v>
      </c>
      <c r="B38" s="29">
        <v>0</v>
      </c>
      <c r="C38" s="29">
        <v>1</v>
      </c>
      <c r="D38" s="29">
        <v>2</v>
      </c>
      <c r="E38" s="29">
        <v>0</v>
      </c>
      <c r="F38" s="29">
        <v>0</v>
      </c>
      <c r="G38" s="22">
        <v>0</v>
      </c>
      <c r="H38" s="38">
        <v>3</v>
      </c>
      <c r="I38" s="37">
        <v>7</v>
      </c>
      <c r="J38" s="37">
        <v>12</v>
      </c>
      <c r="K38" s="37">
        <v>99</v>
      </c>
      <c r="L38" s="37">
        <v>99</v>
      </c>
      <c r="M38" s="29">
        <v>292870.00099999999</v>
      </c>
    </row>
    <row r="39" spans="1:13" x14ac:dyDescent="0.25">
      <c r="A39" s="20" t="s">
        <v>3178</v>
      </c>
      <c r="B39" s="29">
        <v>2</v>
      </c>
      <c r="C39" s="29">
        <v>1</v>
      </c>
      <c r="D39" s="29">
        <v>0</v>
      </c>
      <c r="E39" s="29">
        <v>0</v>
      </c>
      <c r="F39" s="29">
        <v>0</v>
      </c>
      <c r="G39" s="22">
        <v>0</v>
      </c>
      <c r="H39" s="38">
        <v>3</v>
      </c>
      <c r="I39" s="37">
        <v>8</v>
      </c>
      <c r="J39" s="37">
        <v>11</v>
      </c>
      <c r="K39" s="37">
        <v>99</v>
      </c>
      <c r="L39" s="37">
        <v>99</v>
      </c>
      <c r="M39" s="29">
        <v>291880.00099999999</v>
      </c>
    </row>
    <row r="40" spans="1:13" x14ac:dyDescent="0.25">
      <c r="A40" s="20" t="s">
        <v>2336</v>
      </c>
      <c r="B40" s="29">
        <v>0</v>
      </c>
      <c r="C40" s="29">
        <v>0</v>
      </c>
      <c r="D40" s="29">
        <v>1</v>
      </c>
      <c r="E40" s="29">
        <v>1</v>
      </c>
      <c r="F40" s="29">
        <v>1</v>
      </c>
      <c r="G40" s="22">
        <v>0</v>
      </c>
      <c r="H40" s="38">
        <v>3</v>
      </c>
      <c r="I40" s="37">
        <v>9</v>
      </c>
      <c r="J40" s="37">
        <v>9</v>
      </c>
      <c r="K40" s="37">
        <v>11</v>
      </c>
      <c r="L40" s="37">
        <v>99</v>
      </c>
      <c r="M40" s="29">
        <v>290908.80100000004</v>
      </c>
    </row>
    <row r="41" spans="1:13" x14ac:dyDescent="0.25">
      <c r="A41" s="20" t="s">
        <v>2277</v>
      </c>
      <c r="B41" s="29">
        <v>0</v>
      </c>
      <c r="C41" s="29">
        <v>1</v>
      </c>
      <c r="D41" s="29">
        <v>1</v>
      </c>
      <c r="E41" s="29">
        <v>1</v>
      </c>
      <c r="F41" s="29">
        <v>0</v>
      </c>
      <c r="G41" s="22">
        <v>0</v>
      </c>
      <c r="H41" s="38">
        <v>3</v>
      </c>
      <c r="I41" s="37">
        <v>10</v>
      </c>
      <c r="J41" s="37">
        <v>10</v>
      </c>
      <c r="K41" s="37">
        <v>12</v>
      </c>
      <c r="L41" s="37">
        <v>99</v>
      </c>
      <c r="M41" s="29">
        <v>289898.701</v>
      </c>
    </row>
    <row r="42" spans="1:13" x14ac:dyDescent="0.25">
      <c r="A42" s="20" t="s">
        <v>2355</v>
      </c>
      <c r="B42" s="29">
        <v>0</v>
      </c>
      <c r="C42" s="29">
        <v>0</v>
      </c>
      <c r="D42" s="29">
        <v>0</v>
      </c>
      <c r="E42" s="29">
        <v>2</v>
      </c>
      <c r="F42" s="29">
        <v>0</v>
      </c>
      <c r="G42" s="22">
        <v>0</v>
      </c>
      <c r="H42" s="38">
        <v>2</v>
      </c>
      <c r="I42" s="37">
        <v>7</v>
      </c>
      <c r="J42" s="37">
        <v>99</v>
      </c>
      <c r="K42" s="37">
        <v>99</v>
      </c>
      <c r="L42" s="37">
        <v>99</v>
      </c>
      <c r="M42" s="29">
        <v>192000.00100000002</v>
      </c>
    </row>
    <row r="43" spans="1:13" x14ac:dyDescent="0.25">
      <c r="A43" s="20" t="s">
        <v>3234</v>
      </c>
      <c r="B43" s="29">
        <v>0</v>
      </c>
      <c r="C43" s="29">
        <v>0</v>
      </c>
      <c r="D43" s="29">
        <v>0</v>
      </c>
      <c r="E43" s="29">
        <v>0</v>
      </c>
      <c r="F43" s="29">
        <v>1</v>
      </c>
      <c r="G43" s="22">
        <v>0</v>
      </c>
      <c r="H43" s="38">
        <v>1</v>
      </c>
      <c r="I43" s="37">
        <v>10</v>
      </c>
      <c r="J43" s="37">
        <v>99</v>
      </c>
      <c r="K43" s="37">
        <v>99</v>
      </c>
      <c r="L43" s="37">
        <v>99</v>
      </c>
      <c r="M43" s="29">
        <v>89000.001000000004</v>
      </c>
    </row>
    <row r="44" spans="1:13" x14ac:dyDescent="0.25">
      <c r="A44" s="20" t="s">
        <v>3179</v>
      </c>
      <c r="B44" s="29">
        <v>1</v>
      </c>
      <c r="C44" s="29">
        <v>0</v>
      </c>
      <c r="D44" s="29">
        <v>0</v>
      </c>
      <c r="E44" s="29">
        <v>0</v>
      </c>
      <c r="F44" s="29">
        <v>0</v>
      </c>
      <c r="G44" s="22">
        <v>0</v>
      </c>
      <c r="H44" s="38">
        <v>1</v>
      </c>
      <c r="I44" s="37">
        <v>10</v>
      </c>
      <c r="J44" s="37">
        <v>99</v>
      </c>
      <c r="K44" s="37">
        <v>99</v>
      </c>
      <c r="L44" s="37">
        <v>99</v>
      </c>
      <c r="M44" s="29">
        <v>89000.001000000004</v>
      </c>
    </row>
    <row r="45" spans="1:13" x14ac:dyDescent="0.25">
      <c r="A45" s="20" t="s">
        <v>3213</v>
      </c>
      <c r="B45" s="29">
        <v>0</v>
      </c>
      <c r="C45" s="29">
        <v>0</v>
      </c>
      <c r="D45" s="29">
        <v>1</v>
      </c>
      <c r="E45" s="29">
        <v>0</v>
      </c>
      <c r="F45" s="29">
        <v>0</v>
      </c>
      <c r="G45" s="22">
        <v>0</v>
      </c>
      <c r="H45" s="38">
        <v>1</v>
      </c>
      <c r="I45" s="37">
        <v>11</v>
      </c>
      <c r="J45" s="37">
        <v>99</v>
      </c>
      <c r="K45" s="37">
        <v>99</v>
      </c>
      <c r="L45" s="37">
        <v>99</v>
      </c>
      <c r="M45" s="29">
        <v>88000.001000000004</v>
      </c>
    </row>
    <row r="46" spans="1:13" x14ac:dyDescent="0.25">
      <c r="A46" s="20" t="s">
        <v>2321</v>
      </c>
      <c r="B46" s="29">
        <v>0</v>
      </c>
      <c r="C46" s="29">
        <v>0</v>
      </c>
      <c r="D46" s="29">
        <v>1</v>
      </c>
      <c r="E46" s="29">
        <v>0</v>
      </c>
      <c r="F46" s="29">
        <v>0</v>
      </c>
      <c r="G46" s="22">
        <v>0</v>
      </c>
      <c r="H46" s="38">
        <v>1</v>
      </c>
      <c r="I46" s="37">
        <v>12</v>
      </c>
      <c r="J46" s="37">
        <v>99</v>
      </c>
      <c r="K46" s="37">
        <v>99</v>
      </c>
      <c r="L46" s="37">
        <v>99</v>
      </c>
      <c r="M46" s="29">
        <v>87000.001000000004</v>
      </c>
    </row>
    <row r="47" spans="1:13" x14ac:dyDescent="0.25">
      <c r="A47" s="19" t="s">
        <v>24</v>
      </c>
      <c r="B47" s="22"/>
      <c r="C47" s="22"/>
      <c r="D47" s="22"/>
      <c r="E47" s="22"/>
      <c r="F47" s="22"/>
      <c r="G47" s="22"/>
      <c r="H47" s="9"/>
      <c r="I47" s="24"/>
      <c r="J47" s="24"/>
      <c r="K47" s="24"/>
      <c r="L47" s="24"/>
      <c r="M47" s="22"/>
    </row>
    <row r="48" spans="1:13" x14ac:dyDescent="0.25">
      <c r="A48" s="20" t="s">
        <v>2285</v>
      </c>
      <c r="B48" s="29">
        <v>9</v>
      </c>
      <c r="C48" s="29">
        <v>9</v>
      </c>
      <c r="D48" s="29">
        <v>9</v>
      </c>
      <c r="E48" s="29">
        <v>9</v>
      </c>
      <c r="F48" s="29">
        <v>9</v>
      </c>
      <c r="G48" s="22">
        <v>0</v>
      </c>
      <c r="H48" s="38">
        <v>36</v>
      </c>
      <c r="I48" s="37">
        <v>1</v>
      </c>
      <c r="J48" s="37">
        <v>1</v>
      </c>
      <c r="K48" s="37">
        <v>1</v>
      </c>
      <c r="L48" s="37">
        <v>1</v>
      </c>
      <c r="M48" s="29">
        <v>3598989.8989999997</v>
      </c>
    </row>
    <row r="49" spans="1:13" x14ac:dyDescent="0.25">
      <c r="A49" s="20" t="s">
        <v>2286</v>
      </c>
      <c r="B49" s="29">
        <v>7</v>
      </c>
      <c r="C49" s="29">
        <v>7</v>
      </c>
      <c r="D49" s="29">
        <v>0</v>
      </c>
      <c r="E49" s="29">
        <v>7</v>
      </c>
      <c r="F49" s="29">
        <v>7</v>
      </c>
      <c r="G49" s="22">
        <v>0</v>
      </c>
      <c r="H49" s="38">
        <v>28</v>
      </c>
      <c r="I49" s="37">
        <v>2</v>
      </c>
      <c r="J49" s="37">
        <v>2</v>
      </c>
      <c r="K49" s="37">
        <v>2</v>
      </c>
      <c r="L49" s="37">
        <v>2</v>
      </c>
      <c r="M49" s="29">
        <v>2797979.798</v>
      </c>
    </row>
    <row r="50" spans="1:13" x14ac:dyDescent="0.25">
      <c r="A50" s="20" t="s">
        <v>2289</v>
      </c>
      <c r="B50" s="29">
        <v>5</v>
      </c>
      <c r="C50" s="29">
        <v>4</v>
      </c>
      <c r="D50" s="29">
        <v>5</v>
      </c>
      <c r="E50" s="29">
        <v>4</v>
      </c>
      <c r="F50" s="29">
        <v>0</v>
      </c>
      <c r="G50" s="22">
        <v>0</v>
      </c>
      <c r="H50" s="38">
        <v>18</v>
      </c>
      <c r="I50" s="37">
        <v>3</v>
      </c>
      <c r="J50" s="37">
        <v>3</v>
      </c>
      <c r="K50" s="37">
        <v>4</v>
      </c>
      <c r="L50" s="37">
        <v>4</v>
      </c>
      <c r="M50" s="29">
        <v>1796969.5960000001</v>
      </c>
    </row>
    <row r="51" spans="1:13" x14ac:dyDescent="0.25">
      <c r="A51" s="20" t="s">
        <v>2293</v>
      </c>
      <c r="B51" s="29">
        <v>2</v>
      </c>
      <c r="C51" s="29">
        <v>3</v>
      </c>
      <c r="D51" s="29">
        <v>4</v>
      </c>
      <c r="E51" s="29">
        <v>3</v>
      </c>
      <c r="F51" s="29">
        <v>5</v>
      </c>
      <c r="G51" s="22">
        <v>0</v>
      </c>
      <c r="H51" s="38">
        <v>15</v>
      </c>
      <c r="I51" s="37">
        <v>3</v>
      </c>
      <c r="J51" s="37">
        <v>4</v>
      </c>
      <c r="K51" s="37">
        <v>5</v>
      </c>
      <c r="L51" s="37">
        <v>5</v>
      </c>
      <c r="M51" s="29">
        <v>1496959.4950000001</v>
      </c>
    </row>
    <row r="52" spans="1:13" x14ac:dyDescent="0.25">
      <c r="A52" s="20" t="s">
        <v>2288</v>
      </c>
      <c r="B52" s="29">
        <v>0</v>
      </c>
      <c r="C52" s="29">
        <v>1</v>
      </c>
      <c r="D52" s="29">
        <v>7</v>
      </c>
      <c r="E52" s="29">
        <v>5</v>
      </c>
      <c r="F52" s="29">
        <v>0</v>
      </c>
      <c r="G52" s="22">
        <v>0</v>
      </c>
      <c r="H52" s="38">
        <v>13</v>
      </c>
      <c r="I52" s="37">
        <v>2</v>
      </c>
      <c r="J52" s="37">
        <v>3</v>
      </c>
      <c r="K52" s="37">
        <v>11</v>
      </c>
      <c r="L52" s="37">
        <v>99</v>
      </c>
      <c r="M52" s="29">
        <v>1297968.801</v>
      </c>
    </row>
    <row r="53" spans="1:13" x14ac:dyDescent="0.25">
      <c r="A53" s="20" t="s">
        <v>2287</v>
      </c>
      <c r="B53" s="29">
        <v>4</v>
      </c>
      <c r="C53" s="29">
        <v>5</v>
      </c>
      <c r="D53" s="29">
        <v>0</v>
      </c>
      <c r="E53" s="29">
        <v>3</v>
      </c>
      <c r="F53" s="29">
        <v>0</v>
      </c>
      <c r="G53" s="22">
        <v>0</v>
      </c>
      <c r="H53" s="38">
        <v>12</v>
      </c>
      <c r="I53" s="37">
        <v>3</v>
      </c>
      <c r="J53" s="37">
        <v>4</v>
      </c>
      <c r="K53" s="37">
        <v>6</v>
      </c>
      <c r="L53" s="37">
        <v>99</v>
      </c>
      <c r="M53" s="29">
        <v>1196959.301</v>
      </c>
    </row>
    <row r="54" spans="1:13" x14ac:dyDescent="0.25">
      <c r="A54" s="20" t="s">
        <v>2292</v>
      </c>
      <c r="B54" s="29">
        <v>2</v>
      </c>
      <c r="C54" s="29">
        <v>3</v>
      </c>
      <c r="D54" s="29">
        <v>3</v>
      </c>
      <c r="E54" s="29">
        <v>2</v>
      </c>
      <c r="F54" s="29">
        <v>3</v>
      </c>
      <c r="G54" s="22">
        <v>0</v>
      </c>
      <c r="H54" s="38">
        <v>11</v>
      </c>
      <c r="I54" s="37">
        <v>5</v>
      </c>
      <c r="J54" s="37">
        <v>6</v>
      </c>
      <c r="K54" s="37">
        <v>6</v>
      </c>
      <c r="L54" s="37">
        <v>7</v>
      </c>
      <c r="M54" s="29">
        <v>1094939.3929999999</v>
      </c>
    </row>
    <row r="55" spans="1:13" x14ac:dyDescent="0.25">
      <c r="A55" s="20" t="s">
        <v>2360</v>
      </c>
      <c r="B55" s="29">
        <v>3</v>
      </c>
      <c r="C55" s="29">
        <v>2</v>
      </c>
      <c r="D55" s="29">
        <v>2</v>
      </c>
      <c r="E55" s="29">
        <v>2</v>
      </c>
      <c r="F55" s="29">
        <v>3</v>
      </c>
      <c r="G55" s="22">
        <v>0</v>
      </c>
      <c r="H55" s="38">
        <v>10</v>
      </c>
      <c r="I55" s="37">
        <v>5</v>
      </c>
      <c r="J55" s="37">
        <v>6</v>
      </c>
      <c r="K55" s="37">
        <v>8</v>
      </c>
      <c r="L55" s="37">
        <v>8</v>
      </c>
      <c r="M55" s="29">
        <v>994939.19199999992</v>
      </c>
    </row>
    <row r="56" spans="1:13" x14ac:dyDescent="0.25">
      <c r="A56" s="20" t="s">
        <v>2291</v>
      </c>
      <c r="B56" s="29">
        <v>3</v>
      </c>
      <c r="C56" s="29">
        <v>2</v>
      </c>
      <c r="D56" s="29">
        <v>2</v>
      </c>
      <c r="E56" s="29">
        <v>1</v>
      </c>
      <c r="F56" s="29">
        <v>2</v>
      </c>
      <c r="G56" s="22">
        <v>0</v>
      </c>
      <c r="H56" s="38">
        <v>9</v>
      </c>
      <c r="I56" s="37">
        <v>5</v>
      </c>
      <c r="J56" s="37">
        <v>7</v>
      </c>
      <c r="K56" s="37">
        <v>7</v>
      </c>
      <c r="L56" s="37">
        <v>7</v>
      </c>
      <c r="M56" s="29">
        <v>894929.29300000006</v>
      </c>
    </row>
    <row r="57" spans="1:13" x14ac:dyDescent="0.25">
      <c r="A57" s="20" t="s">
        <v>2322</v>
      </c>
      <c r="B57" s="29">
        <v>0</v>
      </c>
      <c r="C57" s="29">
        <v>0</v>
      </c>
      <c r="D57" s="29">
        <v>0</v>
      </c>
      <c r="E57" s="29">
        <v>1</v>
      </c>
      <c r="F57" s="29">
        <v>4</v>
      </c>
      <c r="G57" s="22">
        <v>0</v>
      </c>
      <c r="H57" s="38">
        <v>5</v>
      </c>
      <c r="I57" s="37">
        <v>4</v>
      </c>
      <c r="J57" s="37">
        <v>9</v>
      </c>
      <c r="K57" s="37">
        <v>99</v>
      </c>
      <c r="L57" s="37">
        <v>99</v>
      </c>
      <c r="M57" s="29">
        <v>495900.00099999999</v>
      </c>
    </row>
    <row r="58" spans="1:13" x14ac:dyDescent="0.25">
      <c r="A58" s="20" t="s">
        <v>2294</v>
      </c>
      <c r="B58" s="29">
        <v>1</v>
      </c>
      <c r="C58" s="29">
        <v>1</v>
      </c>
      <c r="D58" s="29">
        <v>1</v>
      </c>
      <c r="E58" s="29">
        <v>0</v>
      </c>
      <c r="F58" s="29">
        <v>2</v>
      </c>
      <c r="G58" s="22">
        <v>0</v>
      </c>
      <c r="H58" s="38">
        <v>5</v>
      </c>
      <c r="I58" s="37">
        <v>8</v>
      </c>
      <c r="J58" s="37">
        <v>9</v>
      </c>
      <c r="K58" s="37">
        <v>9</v>
      </c>
      <c r="L58" s="37">
        <v>10</v>
      </c>
      <c r="M58" s="29">
        <v>491909.08999999997</v>
      </c>
    </row>
    <row r="59" spans="1:13" x14ac:dyDescent="0.25">
      <c r="A59" s="20" t="s">
        <v>2340</v>
      </c>
      <c r="B59" s="29">
        <v>0</v>
      </c>
      <c r="C59" s="29">
        <v>1</v>
      </c>
      <c r="D59" s="29">
        <v>3</v>
      </c>
      <c r="E59" s="29">
        <v>0</v>
      </c>
      <c r="F59" s="29">
        <v>0</v>
      </c>
      <c r="G59" s="22">
        <v>0</v>
      </c>
      <c r="H59" s="38">
        <v>4</v>
      </c>
      <c r="I59" s="37">
        <v>6</v>
      </c>
      <c r="J59" s="37">
        <v>9</v>
      </c>
      <c r="K59" s="37">
        <v>99</v>
      </c>
      <c r="L59" s="37">
        <v>99</v>
      </c>
      <c r="M59" s="29">
        <v>393900.00099999999</v>
      </c>
    </row>
    <row r="60" spans="1:13" x14ac:dyDescent="0.25">
      <c r="A60" s="20" t="s">
        <v>3183</v>
      </c>
      <c r="B60" s="29">
        <v>1</v>
      </c>
      <c r="C60" s="29">
        <v>0</v>
      </c>
      <c r="D60" s="29">
        <v>0</v>
      </c>
      <c r="E60" s="29">
        <v>0</v>
      </c>
      <c r="F60" s="29">
        <v>1</v>
      </c>
      <c r="G60" s="22">
        <v>0</v>
      </c>
      <c r="H60" s="38">
        <v>2</v>
      </c>
      <c r="I60" s="37">
        <v>10</v>
      </c>
      <c r="J60" s="37">
        <v>10</v>
      </c>
      <c r="K60" s="37">
        <v>99</v>
      </c>
      <c r="L60" s="37">
        <v>99</v>
      </c>
      <c r="M60" s="29">
        <v>189890.00100000002</v>
      </c>
    </row>
    <row r="61" spans="1:13" x14ac:dyDescent="0.25">
      <c r="A61" s="20" t="s">
        <v>2341</v>
      </c>
      <c r="B61" s="29">
        <v>1</v>
      </c>
      <c r="C61" s="29">
        <v>0</v>
      </c>
      <c r="D61" s="29">
        <v>1</v>
      </c>
      <c r="E61" s="29">
        <v>0</v>
      </c>
      <c r="F61" s="29">
        <v>0</v>
      </c>
      <c r="G61" s="22">
        <v>0</v>
      </c>
      <c r="H61" s="38">
        <v>2</v>
      </c>
      <c r="I61" s="37">
        <v>10</v>
      </c>
      <c r="J61" s="37">
        <v>11</v>
      </c>
      <c r="K61" s="37">
        <v>99</v>
      </c>
      <c r="L61" s="37">
        <v>99</v>
      </c>
      <c r="M61" s="29">
        <v>189880.00100000002</v>
      </c>
    </row>
    <row r="62" spans="1:13" x14ac:dyDescent="0.25">
      <c r="A62" s="20" t="s">
        <v>3235</v>
      </c>
      <c r="B62" s="29">
        <v>0</v>
      </c>
      <c r="C62" s="29">
        <v>0</v>
      </c>
      <c r="D62" s="29">
        <v>0</v>
      </c>
      <c r="E62" s="29">
        <v>0</v>
      </c>
      <c r="F62" s="29">
        <v>1</v>
      </c>
      <c r="G62" s="22">
        <v>0</v>
      </c>
      <c r="H62" s="38">
        <v>1</v>
      </c>
      <c r="I62" s="37">
        <v>9</v>
      </c>
      <c r="J62" s="37">
        <v>99</v>
      </c>
      <c r="K62" s="37">
        <v>99</v>
      </c>
      <c r="L62" s="37">
        <v>99</v>
      </c>
      <c r="M62" s="29">
        <v>90000.001000000004</v>
      </c>
    </row>
    <row r="63" spans="1:13" x14ac:dyDescent="0.25">
      <c r="A63" s="20" t="s">
        <v>2290</v>
      </c>
      <c r="B63" s="29">
        <v>0</v>
      </c>
      <c r="C63" s="29">
        <v>0</v>
      </c>
      <c r="D63" s="29">
        <v>0</v>
      </c>
      <c r="E63" s="29">
        <v>1</v>
      </c>
      <c r="F63" s="29">
        <v>0</v>
      </c>
      <c r="G63" s="22">
        <v>0</v>
      </c>
      <c r="H63" s="38">
        <v>1</v>
      </c>
      <c r="I63" s="37">
        <v>10</v>
      </c>
      <c r="J63" s="37">
        <v>99</v>
      </c>
      <c r="K63" s="37">
        <v>99</v>
      </c>
      <c r="L63" s="37">
        <v>99</v>
      </c>
      <c r="M63" s="29">
        <v>89000.001000000004</v>
      </c>
    </row>
    <row r="64" spans="1:13" x14ac:dyDescent="0.25">
      <c r="A64" s="20" t="s">
        <v>3205</v>
      </c>
      <c r="B64" s="29">
        <v>0</v>
      </c>
      <c r="C64" s="29">
        <v>0</v>
      </c>
      <c r="D64" s="29">
        <v>1</v>
      </c>
      <c r="E64" s="29">
        <v>0</v>
      </c>
      <c r="F64" s="29">
        <v>0</v>
      </c>
      <c r="G64" s="22">
        <v>0</v>
      </c>
      <c r="H64" s="38">
        <v>1</v>
      </c>
      <c r="I64" s="37">
        <v>11</v>
      </c>
      <c r="J64" s="37">
        <v>99</v>
      </c>
      <c r="K64" s="37">
        <v>99</v>
      </c>
      <c r="L64" s="37">
        <v>99</v>
      </c>
      <c r="M64" s="29">
        <v>88000.001000000004</v>
      </c>
    </row>
    <row r="65" spans="1:13" x14ac:dyDescent="0.25">
      <c r="A65" s="20" t="s">
        <v>3217</v>
      </c>
      <c r="B65" s="29">
        <v>0</v>
      </c>
      <c r="C65" s="29">
        <v>0</v>
      </c>
      <c r="D65" s="29">
        <v>0</v>
      </c>
      <c r="E65" s="29">
        <v>0</v>
      </c>
      <c r="F65" s="29">
        <v>1</v>
      </c>
      <c r="G65" s="22">
        <v>0</v>
      </c>
      <c r="H65" s="38">
        <v>1</v>
      </c>
      <c r="I65" s="37">
        <v>11</v>
      </c>
      <c r="J65" s="37">
        <v>99</v>
      </c>
      <c r="K65" s="37">
        <v>99</v>
      </c>
      <c r="L65" s="37">
        <v>99</v>
      </c>
      <c r="M65" s="29">
        <v>88000.001000000004</v>
      </c>
    </row>
    <row r="66" spans="1:13" x14ac:dyDescent="0.25">
      <c r="A66" s="20" t="s">
        <v>2359</v>
      </c>
      <c r="B66" s="29">
        <v>0</v>
      </c>
      <c r="C66" s="29">
        <v>0</v>
      </c>
      <c r="D66" s="29">
        <v>0</v>
      </c>
      <c r="E66" s="29">
        <v>1</v>
      </c>
      <c r="F66" s="29">
        <v>0</v>
      </c>
      <c r="G66" s="22">
        <v>0</v>
      </c>
      <c r="H66" s="38">
        <v>1</v>
      </c>
      <c r="I66" s="37">
        <v>11</v>
      </c>
      <c r="J66" s="37">
        <v>99</v>
      </c>
      <c r="K66" s="37">
        <v>99</v>
      </c>
      <c r="L66" s="37">
        <v>99</v>
      </c>
      <c r="M66" s="29">
        <v>88000.001000000004</v>
      </c>
    </row>
    <row r="67" spans="1:13" x14ac:dyDescent="0.25">
      <c r="A67" s="20" t="s">
        <v>3184</v>
      </c>
      <c r="B67" s="29">
        <v>1</v>
      </c>
      <c r="C67" s="29">
        <v>0</v>
      </c>
      <c r="D67" s="29">
        <v>0</v>
      </c>
      <c r="E67" s="29">
        <v>0</v>
      </c>
      <c r="F67" s="29">
        <v>0</v>
      </c>
      <c r="G67" s="22">
        <v>0</v>
      </c>
      <c r="H67" s="38">
        <v>1</v>
      </c>
      <c r="I67" s="37">
        <v>12</v>
      </c>
      <c r="J67" s="37">
        <v>99</v>
      </c>
      <c r="K67" s="37">
        <v>99</v>
      </c>
      <c r="L67" s="37">
        <v>99</v>
      </c>
      <c r="M67" s="29">
        <v>87000.001000000004</v>
      </c>
    </row>
    <row r="68" spans="1:13" x14ac:dyDescent="0.25">
      <c r="A68" s="20" t="s">
        <v>2318</v>
      </c>
      <c r="B68" s="29">
        <v>0</v>
      </c>
      <c r="C68" s="29">
        <v>0</v>
      </c>
      <c r="D68" s="29">
        <v>1</v>
      </c>
      <c r="E68" s="29">
        <v>0</v>
      </c>
      <c r="F68" s="29">
        <v>0</v>
      </c>
      <c r="G68" s="22">
        <v>0</v>
      </c>
      <c r="H68" s="38">
        <v>1</v>
      </c>
      <c r="I68" s="37">
        <v>12</v>
      </c>
      <c r="J68" s="37">
        <v>99</v>
      </c>
      <c r="K68" s="37">
        <v>99</v>
      </c>
      <c r="L68" s="37">
        <v>99</v>
      </c>
      <c r="M68" s="29">
        <v>87000.001000000004</v>
      </c>
    </row>
    <row r="69" spans="1:13" x14ac:dyDescent="0.25">
      <c r="A69" s="20" t="s">
        <v>3236</v>
      </c>
      <c r="B69" s="29">
        <v>0</v>
      </c>
      <c r="C69" s="29">
        <v>0</v>
      </c>
      <c r="D69" s="29">
        <v>0</v>
      </c>
      <c r="E69" s="29">
        <v>0</v>
      </c>
      <c r="F69" s="29">
        <v>1</v>
      </c>
      <c r="G69" s="22">
        <v>0</v>
      </c>
      <c r="H69" s="38">
        <v>1</v>
      </c>
      <c r="I69" s="37">
        <v>12</v>
      </c>
      <c r="J69" s="37">
        <v>99</v>
      </c>
      <c r="K69" s="37">
        <v>99</v>
      </c>
      <c r="L69" s="37">
        <v>99</v>
      </c>
      <c r="M69" s="29">
        <v>87000.001000000004</v>
      </c>
    </row>
    <row r="70" spans="1:13" x14ac:dyDescent="0.25">
      <c r="A70" s="20" t="s">
        <v>2361</v>
      </c>
      <c r="B70" s="29">
        <v>0</v>
      </c>
      <c r="C70" s="29">
        <v>1</v>
      </c>
      <c r="D70" s="29">
        <v>0</v>
      </c>
      <c r="E70" s="29">
        <v>0</v>
      </c>
      <c r="F70" s="29">
        <v>0</v>
      </c>
      <c r="G70" s="22">
        <v>0</v>
      </c>
      <c r="H70" s="38">
        <v>1</v>
      </c>
      <c r="I70" s="37">
        <v>12</v>
      </c>
      <c r="J70" s="37">
        <v>99</v>
      </c>
      <c r="K70" s="37">
        <v>99</v>
      </c>
      <c r="L70" s="37">
        <v>99</v>
      </c>
      <c r="M70" s="29">
        <v>87000.001000000004</v>
      </c>
    </row>
    <row r="71" spans="1:13" x14ac:dyDescent="0.25">
      <c r="A71" s="19" t="s">
        <v>21</v>
      </c>
      <c r="B71" s="22"/>
      <c r="C71" s="22"/>
      <c r="D71" s="22"/>
      <c r="E71" s="22"/>
      <c r="F71" s="22"/>
      <c r="G71" s="22"/>
      <c r="H71" s="9"/>
      <c r="I71" s="24"/>
      <c r="J71" s="24"/>
      <c r="K71" s="24"/>
      <c r="L71" s="24"/>
      <c r="M71" s="22"/>
    </row>
    <row r="72" spans="1:13" x14ac:dyDescent="0.25">
      <c r="A72" s="20" t="s">
        <v>2342</v>
      </c>
      <c r="B72" s="29">
        <v>5</v>
      </c>
      <c r="C72" s="29">
        <v>9</v>
      </c>
      <c r="D72" s="29">
        <v>7</v>
      </c>
      <c r="E72" s="29">
        <v>7</v>
      </c>
      <c r="F72" s="29">
        <v>0</v>
      </c>
      <c r="G72" s="22">
        <v>0</v>
      </c>
      <c r="H72" s="38">
        <v>28</v>
      </c>
      <c r="I72" s="37">
        <v>1</v>
      </c>
      <c r="J72" s="37">
        <v>2</v>
      </c>
      <c r="K72" s="37">
        <v>2</v>
      </c>
      <c r="L72" s="37">
        <v>3</v>
      </c>
      <c r="M72" s="29">
        <v>2798979.7969999998</v>
      </c>
    </row>
    <row r="73" spans="1:13" x14ac:dyDescent="0.25">
      <c r="A73" s="20" t="s">
        <v>2301</v>
      </c>
      <c r="B73" s="29">
        <v>0</v>
      </c>
      <c r="C73" s="29">
        <v>0</v>
      </c>
      <c r="D73" s="29">
        <v>9</v>
      </c>
      <c r="E73" s="29">
        <v>9</v>
      </c>
      <c r="F73" s="29">
        <v>9</v>
      </c>
      <c r="G73" s="22">
        <v>0</v>
      </c>
      <c r="H73" s="38">
        <v>27</v>
      </c>
      <c r="I73" s="37">
        <v>1</v>
      </c>
      <c r="J73" s="37">
        <v>1</v>
      </c>
      <c r="K73" s="37">
        <v>1</v>
      </c>
      <c r="L73" s="37">
        <v>99</v>
      </c>
      <c r="M73" s="29">
        <v>2698989.801</v>
      </c>
    </row>
    <row r="74" spans="1:13" x14ac:dyDescent="0.25">
      <c r="A74" s="20" t="s">
        <v>2303</v>
      </c>
      <c r="B74" s="29">
        <v>7</v>
      </c>
      <c r="C74" s="29">
        <v>7</v>
      </c>
      <c r="D74" s="29">
        <v>0</v>
      </c>
      <c r="E74" s="29">
        <v>5</v>
      </c>
      <c r="F74" s="29">
        <v>7</v>
      </c>
      <c r="G74" s="22">
        <v>0</v>
      </c>
      <c r="H74" s="38">
        <v>26</v>
      </c>
      <c r="I74" s="37">
        <v>2</v>
      </c>
      <c r="J74" s="37">
        <v>2</v>
      </c>
      <c r="K74" s="37">
        <v>2</v>
      </c>
      <c r="L74" s="37">
        <v>3</v>
      </c>
      <c r="M74" s="29">
        <v>2597979.7969999998</v>
      </c>
    </row>
    <row r="75" spans="1:13" x14ac:dyDescent="0.25">
      <c r="A75" s="20" t="s">
        <v>2302</v>
      </c>
      <c r="B75" s="29">
        <v>9</v>
      </c>
      <c r="C75" s="29">
        <v>0</v>
      </c>
      <c r="D75" s="29">
        <v>0</v>
      </c>
      <c r="E75" s="29">
        <v>3</v>
      </c>
      <c r="F75" s="29">
        <v>5</v>
      </c>
      <c r="G75" s="22">
        <v>0</v>
      </c>
      <c r="H75" s="38">
        <v>17</v>
      </c>
      <c r="I75" s="37">
        <v>1</v>
      </c>
      <c r="J75" s="37">
        <v>3</v>
      </c>
      <c r="K75" s="37">
        <v>5</v>
      </c>
      <c r="L75" s="37">
        <v>99</v>
      </c>
      <c r="M75" s="29">
        <v>1698969.4010000001</v>
      </c>
    </row>
    <row r="76" spans="1:13" x14ac:dyDescent="0.25">
      <c r="A76" s="20" t="s">
        <v>2305</v>
      </c>
      <c r="B76" s="29">
        <v>4</v>
      </c>
      <c r="C76" s="29">
        <v>5</v>
      </c>
      <c r="D76" s="29">
        <v>0</v>
      </c>
      <c r="E76" s="29">
        <v>4</v>
      </c>
      <c r="F76" s="29">
        <v>3</v>
      </c>
      <c r="G76" s="22">
        <v>0</v>
      </c>
      <c r="H76" s="38">
        <v>16</v>
      </c>
      <c r="I76" s="37">
        <v>3</v>
      </c>
      <c r="J76" s="37">
        <v>4</v>
      </c>
      <c r="K76" s="37">
        <v>4</v>
      </c>
      <c r="L76" s="37">
        <v>5</v>
      </c>
      <c r="M76" s="29">
        <v>1596959.5950000002</v>
      </c>
    </row>
    <row r="77" spans="1:13" x14ac:dyDescent="0.25">
      <c r="A77" s="20" t="s">
        <v>2310</v>
      </c>
      <c r="B77" s="29">
        <v>0</v>
      </c>
      <c r="C77" s="29">
        <v>3</v>
      </c>
      <c r="D77" s="29">
        <v>5</v>
      </c>
      <c r="E77" s="29">
        <v>3</v>
      </c>
      <c r="F77" s="29">
        <v>2</v>
      </c>
      <c r="G77" s="22">
        <v>0</v>
      </c>
      <c r="H77" s="38">
        <v>13</v>
      </c>
      <c r="I77" s="37">
        <v>3</v>
      </c>
      <c r="J77" s="37">
        <v>6</v>
      </c>
      <c r="K77" s="37">
        <v>6</v>
      </c>
      <c r="L77" s="37">
        <v>7</v>
      </c>
      <c r="M77" s="29">
        <v>1296939.3929999999</v>
      </c>
    </row>
    <row r="78" spans="1:13" x14ac:dyDescent="0.25">
      <c r="A78" s="20" t="s">
        <v>2432</v>
      </c>
      <c r="B78" s="29">
        <v>2</v>
      </c>
      <c r="C78" s="29">
        <v>3</v>
      </c>
      <c r="D78" s="29">
        <v>0</v>
      </c>
      <c r="E78" s="29">
        <v>1</v>
      </c>
      <c r="F78" s="29">
        <v>4</v>
      </c>
      <c r="G78" s="22">
        <v>0</v>
      </c>
      <c r="H78" s="38">
        <v>10</v>
      </c>
      <c r="I78" s="37">
        <v>4</v>
      </c>
      <c r="J78" s="37">
        <v>5</v>
      </c>
      <c r="K78" s="37">
        <v>7</v>
      </c>
      <c r="L78" s="37">
        <v>10</v>
      </c>
      <c r="M78" s="29">
        <v>995949.29</v>
      </c>
    </row>
    <row r="79" spans="1:13" x14ac:dyDescent="0.25">
      <c r="A79" s="20" t="s">
        <v>2306</v>
      </c>
      <c r="B79" s="29">
        <v>3</v>
      </c>
      <c r="C79" s="29">
        <v>4</v>
      </c>
      <c r="D79" s="29">
        <v>0</v>
      </c>
      <c r="E79" s="29">
        <v>2</v>
      </c>
      <c r="F79" s="29">
        <v>1</v>
      </c>
      <c r="G79" s="22">
        <v>0</v>
      </c>
      <c r="H79" s="38">
        <v>10</v>
      </c>
      <c r="I79" s="37">
        <v>4</v>
      </c>
      <c r="J79" s="37">
        <v>6</v>
      </c>
      <c r="K79" s="37">
        <v>7</v>
      </c>
      <c r="L79" s="37">
        <v>9</v>
      </c>
      <c r="M79" s="29">
        <v>995939.29100000008</v>
      </c>
    </row>
    <row r="80" spans="1:13" x14ac:dyDescent="0.25">
      <c r="A80" s="20" t="s">
        <v>2326</v>
      </c>
      <c r="B80" s="29">
        <v>2</v>
      </c>
      <c r="C80" s="29">
        <v>2</v>
      </c>
      <c r="D80" s="29">
        <v>0</v>
      </c>
      <c r="E80" s="29">
        <v>2</v>
      </c>
      <c r="F80" s="29">
        <v>3</v>
      </c>
      <c r="G80" s="22">
        <v>0</v>
      </c>
      <c r="H80" s="38">
        <v>9</v>
      </c>
      <c r="I80" s="37">
        <v>6</v>
      </c>
      <c r="J80" s="37">
        <v>7</v>
      </c>
      <c r="K80" s="37">
        <v>8</v>
      </c>
      <c r="L80" s="37">
        <v>8</v>
      </c>
      <c r="M80" s="29">
        <v>893929.19199999992</v>
      </c>
    </row>
    <row r="81" spans="1:13" x14ac:dyDescent="0.25">
      <c r="A81" s="20" t="s">
        <v>2323</v>
      </c>
      <c r="B81" s="29">
        <v>3</v>
      </c>
      <c r="C81" s="29">
        <v>0</v>
      </c>
      <c r="D81" s="29">
        <v>4</v>
      </c>
      <c r="E81" s="29">
        <v>1</v>
      </c>
      <c r="F81" s="29">
        <v>0</v>
      </c>
      <c r="G81" s="22">
        <v>0</v>
      </c>
      <c r="H81" s="38">
        <v>8</v>
      </c>
      <c r="I81" s="37">
        <v>4</v>
      </c>
      <c r="J81" s="37">
        <v>5</v>
      </c>
      <c r="K81" s="37">
        <v>12</v>
      </c>
      <c r="L81" s="37">
        <v>99</v>
      </c>
      <c r="M81" s="29">
        <v>795948.701</v>
      </c>
    </row>
    <row r="82" spans="1:13" x14ac:dyDescent="0.25">
      <c r="A82" s="20" t="s">
        <v>2344</v>
      </c>
      <c r="B82" s="29">
        <v>0</v>
      </c>
      <c r="C82" s="29">
        <v>1</v>
      </c>
      <c r="D82" s="29">
        <v>3</v>
      </c>
      <c r="E82" s="29">
        <v>0</v>
      </c>
      <c r="F82" s="29">
        <v>0</v>
      </c>
      <c r="G82" s="22">
        <v>0</v>
      </c>
      <c r="H82" s="38">
        <v>4</v>
      </c>
      <c r="I82" s="37">
        <v>6</v>
      </c>
      <c r="J82" s="37">
        <v>10</v>
      </c>
      <c r="K82" s="37">
        <v>99</v>
      </c>
      <c r="L82" s="37">
        <v>99</v>
      </c>
      <c r="M82" s="29">
        <v>393890.00099999999</v>
      </c>
    </row>
    <row r="83" spans="1:13" x14ac:dyDescent="0.25">
      <c r="A83" s="20" t="s">
        <v>2307</v>
      </c>
      <c r="B83" s="29">
        <v>0</v>
      </c>
      <c r="C83" s="29">
        <v>1</v>
      </c>
      <c r="D83" s="29">
        <v>2</v>
      </c>
      <c r="E83" s="29">
        <v>1</v>
      </c>
      <c r="F83" s="29">
        <v>0</v>
      </c>
      <c r="G83" s="22">
        <v>0</v>
      </c>
      <c r="H83" s="38">
        <v>4</v>
      </c>
      <c r="I83" s="37">
        <v>7</v>
      </c>
      <c r="J83" s="37">
        <v>9</v>
      </c>
      <c r="K83" s="37">
        <v>9</v>
      </c>
      <c r="L83" s="37">
        <v>99</v>
      </c>
      <c r="M83" s="29">
        <v>392909.00099999999</v>
      </c>
    </row>
    <row r="84" spans="1:13" x14ac:dyDescent="0.25">
      <c r="A84" s="20" t="s">
        <v>2308</v>
      </c>
      <c r="B84" s="29">
        <v>1</v>
      </c>
      <c r="C84" s="29">
        <v>2</v>
      </c>
      <c r="D84" s="29">
        <v>0</v>
      </c>
      <c r="E84" s="29">
        <v>1</v>
      </c>
      <c r="F84" s="29">
        <v>0</v>
      </c>
      <c r="G84" s="22">
        <v>0</v>
      </c>
      <c r="H84" s="38">
        <v>4</v>
      </c>
      <c r="I84" s="37">
        <v>8</v>
      </c>
      <c r="J84" s="37">
        <v>9</v>
      </c>
      <c r="K84" s="37">
        <v>11</v>
      </c>
      <c r="L84" s="37">
        <v>99</v>
      </c>
      <c r="M84" s="29">
        <v>391908.80100000004</v>
      </c>
    </row>
    <row r="85" spans="1:13" x14ac:dyDescent="0.25">
      <c r="A85" s="20" t="s">
        <v>2343</v>
      </c>
      <c r="B85" s="29">
        <v>1</v>
      </c>
      <c r="C85" s="29">
        <v>0</v>
      </c>
      <c r="D85" s="29">
        <v>2</v>
      </c>
      <c r="E85" s="29">
        <v>0</v>
      </c>
      <c r="F85" s="29">
        <v>1</v>
      </c>
      <c r="G85" s="22">
        <v>0</v>
      </c>
      <c r="H85" s="38">
        <v>4</v>
      </c>
      <c r="I85" s="37">
        <v>8</v>
      </c>
      <c r="J85" s="37">
        <v>10</v>
      </c>
      <c r="K85" s="37">
        <v>11</v>
      </c>
      <c r="L85" s="37">
        <v>99</v>
      </c>
      <c r="M85" s="29">
        <v>391898.80100000004</v>
      </c>
    </row>
    <row r="86" spans="1:13" x14ac:dyDescent="0.25">
      <c r="A86" s="20" t="s">
        <v>3214</v>
      </c>
      <c r="B86" s="29">
        <v>0</v>
      </c>
      <c r="C86" s="29">
        <v>0</v>
      </c>
      <c r="D86" s="29">
        <v>2</v>
      </c>
      <c r="E86" s="29">
        <v>0</v>
      </c>
      <c r="F86" s="29">
        <v>0</v>
      </c>
      <c r="G86" s="22">
        <v>0</v>
      </c>
      <c r="H86" s="38">
        <v>2</v>
      </c>
      <c r="I86" s="37">
        <v>8</v>
      </c>
      <c r="J86" s="37">
        <v>99</v>
      </c>
      <c r="K86" s="37">
        <v>99</v>
      </c>
      <c r="L86" s="37">
        <v>99</v>
      </c>
      <c r="M86" s="29">
        <v>191000.00100000002</v>
      </c>
    </row>
    <row r="87" spans="1:13" x14ac:dyDescent="0.25">
      <c r="A87" s="20" t="s">
        <v>3237</v>
      </c>
      <c r="B87" s="29">
        <v>0</v>
      </c>
      <c r="C87" s="29">
        <v>0</v>
      </c>
      <c r="D87" s="29">
        <v>0</v>
      </c>
      <c r="E87" s="29">
        <v>0</v>
      </c>
      <c r="F87" s="29">
        <v>2</v>
      </c>
      <c r="G87" s="22">
        <v>0</v>
      </c>
      <c r="H87" s="38">
        <v>2</v>
      </c>
      <c r="I87" s="37">
        <v>8</v>
      </c>
      <c r="J87" s="37">
        <v>99</v>
      </c>
      <c r="K87" s="37">
        <v>99</v>
      </c>
      <c r="L87" s="37">
        <v>99</v>
      </c>
      <c r="M87" s="29">
        <v>191000.00100000002</v>
      </c>
    </row>
    <row r="88" spans="1:13" x14ac:dyDescent="0.25">
      <c r="A88" s="20" t="s">
        <v>2309</v>
      </c>
      <c r="B88" s="29">
        <v>1</v>
      </c>
      <c r="C88" s="29">
        <v>1</v>
      </c>
      <c r="D88" s="29">
        <v>0</v>
      </c>
      <c r="E88" s="29">
        <v>0</v>
      </c>
      <c r="F88" s="29">
        <v>0</v>
      </c>
      <c r="G88" s="22">
        <v>0</v>
      </c>
      <c r="H88" s="38">
        <v>2</v>
      </c>
      <c r="I88" s="37">
        <v>10</v>
      </c>
      <c r="J88" s="37">
        <v>11</v>
      </c>
      <c r="K88" s="37">
        <v>99</v>
      </c>
      <c r="L88" s="37">
        <v>99</v>
      </c>
      <c r="M88" s="29">
        <v>189880.00100000002</v>
      </c>
    </row>
    <row r="89" spans="1:13" x14ac:dyDescent="0.25">
      <c r="A89" s="20" t="s">
        <v>2325</v>
      </c>
      <c r="B89" s="29">
        <v>1</v>
      </c>
      <c r="C89" s="29">
        <v>1</v>
      </c>
      <c r="D89" s="29">
        <v>0</v>
      </c>
      <c r="E89" s="29">
        <v>0</v>
      </c>
      <c r="F89" s="29">
        <v>0</v>
      </c>
      <c r="G89" s="22">
        <v>0</v>
      </c>
      <c r="H89" s="38">
        <v>2</v>
      </c>
      <c r="I89" s="37">
        <v>12</v>
      </c>
      <c r="J89" s="37">
        <v>12</v>
      </c>
      <c r="K89" s="37">
        <v>99</v>
      </c>
      <c r="L89" s="37">
        <v>99</v>
      </c>
      <c r="M89" s="29">
        <v>187870.00100000002</v>
      </c>
    </row>
    <row r="90" spans="1:13" x14ac:dyDescent="0.25">
      <c r="A90" s="20" t="s">
        <v>2433</v>
      </c>
      <c r="B90" s="29">
        <v>0</v>
      </c>
      <c r="C90" s="29">
        <v>0</v>
      </c>
      <c r="D90" s="29">
        <v>1</v>
      </c>
      <c r="E90" s="29">
        <v>0</v>
      </c>
      <c r="F90" s="29">
        <v>0</v>
      </c>
      <c r="G90" s="22">
        <v>0</v>
      </c>
      <c r="H90" s="38">
        <v>1</v>
      </c>
      <c r="I90" s="37">
        <v>9</v>
      </c>
      <c r="J90" s="37">
        <v>99</v>
      </c>
      <c r="K90" s="37">
        <v>99</v>
      </c>
      <c r="L90" s="37">
        <v>99</v>
      </c>
      <c r="M90" s="29">
        <v>90000.001000000004</v>
      </c>
    </row>
    <row r="91" spans="1:13" x14ac:dyDescent="0.25">
      <c r="A91" s="20" t="s">
        <v>2345</v>
      </c>
      <c r="B91" s="29">
        <v>0</v>
      </c>
      <c r="C91" s="29">
        <v>0</v>
      </c>
      <c r="D91" s="29">
        <v>1</v>
      </c>
      <c r="E91" s="29">
        <v>0</v>
      </c>
      <c r="F91" s="29">
        <v>0</v>
      </c>
      <c r="G91" s="22">
        <v>0</v>
      </c>
      <c r="H91" s="38">
        <v>1</v>
      </c>
      <c r="I91" s="37">
        <v>10</v>
      </c>
      <c r="J91" s="37">
        <v>99</v>
      </c>
      <c r="K91" s="37">
        <v>99</v>
      </c>
      <c r="L91" s="37">
        <v>99</v>
      </c>
      <c r="M91" s="29">
        <v>89000.001000000004</v>
      </c>
    </row>
    <row r="92" spans="1:13" x14ac:dyDescent="0.25">
      <c r="A92" s="20" t="s">
        <v>3238</v>
      </c>
      <c r="B92" s="29">
        <v>0</v>
      </c>
      <c r="C92" s="29">
        <v>0</v>
      </c>
      <c r="D92" s="29">
        <v>0</v>
      </c>
      <c r="E92" s="29">
        <v>0</v>
      </c>
      <c r="F92" s="29">
        <v>1</v>
      </c>
      <c r="G92" s="22">
        <v>0</v>
      </c>
      <c r="H92" s="38">
        <v>1</v>
      </c>
      <c r="I92" s="37">
        <v>11</v>
      </c>
      <c r="J92" s="37">
        <v>99</v>
      </c>
      <c r="K92" s="37">
        <v>99</v>
      </c>
      <c r="L92" s="37">
        <v>99</v>
      </c>
      <c r="M92" s="29">
        <v>88000.001000000004</v>
      </c>
    </row>
    <row r="93" spans="1:13" x14ac:dyDescent="0.25">
      <c r="A93" s="20" t="s">
        <v>2346</v>
      </c>
      <c r="B93" s="29">
        <v>0</v>
      </c>
      <c r="C93" s="29">
        <v>0</v>
      </c>
      <c r="D93" s="29">
        <v>1</v>
      </c>
      <c r="E93" s="29">
        <v>0</v>
      </c>
      <c r="F93" s="29">
        <v>0</v>
      </c>
      <c r="G93" s="22">
        <v>0</v>
      </c>
      <c r="H93" s="38">
        <v>1</v>
      </c>
      <c r="I93" s="37">
        <v>11</v>
      </c>
      <c r="J93" s="37">
        <v>99</v>
      </c>
      <c r="K93" s="37">
        <v>99</v>
      </c>
      <c r="L93" s="37">
        <v>99</v>
      </c>
      <c r="M93" s="29">
        <v>88000.001000000004</v>
      </c>
    </row>
    <row r="94" spans="1:13" x14ac:dyDescent="0.25">
      <c r="A94" s="20" t="s">
        <v>3239</v>
      </c>
      <c r="B94" s="29">
        <v>0</v>
      </c>
      <c r="C94" s="29">
        <v>0</v>
      </c>
      <c r="D94" s="29">
        <v>0</v>
      </c>
      <c r="E94" s="29">
        <v>0</v>
      </c>
      <c r="F94" s="29">
        <v>1</v>
      </c>
      <c r="G94" s="22">
        <v>0</v>
      </c>
      <c r="H94" s="38">
        <v>1</v>
      </c>
      <c r="I94" s="37">
        <v>12</v>
      </c>
      <c r="J94" s="37">
        <v>99</v>
      </c>
      <c r="K94" s="37">
        <v>99</v>
      </c>
      <c r="L94" s="37">
        <v>99</v>
      </c>
      <c r="M94" s="29">
        <v>87000.001000000004</v>
      </c>
    </row>
    <row r="95" spans="1:13" x14ac:dyDescent="0.25">
      <c r="A95" s="19" t="s">
        <v>430</v>
      </c>
      <c r="B95" s="22"/>
      <c r="C95" s="22"/>
      <c r="D95" s="22"/>
      <c r="E95" s="22"/>
      <c r="F95" s="22"/>
      <c r="G95" s="22"/>
      <c r="H95" s="9"/>
      <c r="I95" s="24"/>
      <c r="J95" s="24"/>
      <c r="K95" s="24"/>
      <c r="L95" s="24"/>
      <c r="M95" s="22"/>
    </row>
    <row r="96" spans="1:13" x14ac:dyDescent="0.25">
      <c r="A96" s="20" t="s">
        <v>3163</v>
      </c>
      <c r="B96" s="29">
        <v>9</v>
      </c>
      <c r="C96" s="29">
        <v>9</v>
      </c>
      <c r="D96" s="29">
        <v>0</v>
      </c>
      <c r="E96" s="29">
        <v>9</v>
      </c>
      <c r="F96" s="29">
        <v>7</v>
      </c>
      <c r="G96" s="22">
        <v>0</v>
      </c>
      <c r="H96" s="38">
        <v>34</v>
      </c>
      <c r="I96" s="37">
        <v>1</v>
      </c>
      <c r="J96" s="37">
        <v>1</v>
      </c>
      <c r="K96" s="37">
        <v>1</v>
      </c>
      <c r="L96" s="37">
        <v>2</v>
      </c>
      <c r="M96" s="29">
        <v>3398989.898</v>
      </c>
    </row>
    <row r="97" spans="1:13" x14ac:dyDescent="0.25">
      <c r="A97" s="20" t="s">
        <v>3164</v>
      </c>
      <c r="B97" s="29">
        <v>7</v>
      </c>
      <c r="C97" s="29">
        <v>5</v>
      </c>
      <c r="D97" s="29">
        <v>0</v>
      </c>
      <c r="E97" s="29">
        <v>3</v>
      </c>
      <c r="F97" s="29">
        <v>9</v>
      </c>
      <c r="G97" s="22">
        <v>0</v>
      </c>
      <c r="H97" s="38">
        <v>24</v>
      </c>
      <c r="I97" s="37">
        <v>1</v>
      </c>
      <c r="J97" s="37">
        <v>2</v>
      </c>
      <c r="K97" s="37">
        <v>3</v>
      </c>
      <c r="L97" s="37">
        <v>6</v>
      </c>
      <c r="M97" s="29">
        <v>2398979.6940000001</v>
      </c>
    </row>
    <row r="98" spans="1:13" x14ac:dyDescent="0.25">
      <c r="A98" s="20" t="s">
        <v>3166</v>
      </c>
      <c r="B98" s="29">
        <v>4</v>
      </c>
      <c r="C98" s="29">
        <v>7</v>
      </c>
      <c r="D98" s="29">
        <v>5</v>
      </c>
      <c r="E98" s="29">
        <v>2</v>
      </c>
      <c r="F98" s="29">
        <v>4</v>
      </c>
      <c r="G98" s="22">
        <v>0</v>
      </c>
      <c r="H98" s="38">
        <v>20</v>
      </c>
      <c r="I98" s="37">
        <v>2</v>
      </c>
      <c r="J98" s="37">
        <v>3</v>
      </c>
      <c r="K98" s="37">
        <v>4</v>
      </c>
      <c r="L98" s="37">
        <v>4</v>
      </c>
      <c r="M98" s="29">
        <v>1997969.5960000001</v>
      </c>
    </row>
    <row r="99" spans="1:13" x14ac:dyDescent="0.25">
      <c r="A99" s="20" t="s">
        <v>3206</v>
      </c>
      <c r="B99" s="29">
        <v>0</v>
      </c>
      <c r="C99" s="29">
        <v>0</v>
      </c>
      <c r="D99" s="29">
        <v>9</v>
      </c>
      <c r="E99" s="29">
        <v>3</v>
      </c>
      <c r="F99" s="29">
        <v>5</v>
      </c>
      <c r="G99" s="22">
        <v>0</v>
      </c>
      <c r="H99" s="38">
        <v>17</v>
      </c>
      <c r="I99" s="37">
        <v>1</v>
      </c>
      <c r="J99" s="37">
        <v>3</v>
      </c>
      <c r="K99" s="37">
        <v>5</v>
      </c>
      <c r="L99" s="37">
        <v>99</v>
      </c>
      <c r="M99" s="29">
        <v>1698969.4010000001</v>
      </c>
    </row>
    <row r="100" spans="1:13" x14ac:dyDescent="0.25">
      <c r="A100" s="20" t="s">
        <v>3168</v>
      </c>
      <c r="B100" s="29">
        <v>3</v>
      </c>
      <c r="C100" s="29">
        <v>4</v>
      </c>
      <c r="D100" s="29">
        <v>4</v>
      </c>
      <c r="E100" s="29">
        <v>5</v>
      </c>
      <c r="F100" s="29">
        <v>0</v>
      </c>
      <c r="G100" s="22">
        <v>0</v>
      </c>
      <c r="H100" s="38">
        <v>16</v>
      </c>
      <c r="I100" s="37">
        <v>3</v>
      </c>
      <c r="J100" s="37">
        <v>4</v>
      </c>
      <c r="K100" s="37">
        <v>4</v>
      </c>
      <c r="L100" s="37">
        <v>6</v>
      </c>
      <c r="M100" s="29">
        <v>1596959.594</v>
      </c>
    </row>
    <row r="101" spans="1:13" x14ac:dyDescent="0.25">
      <c r="A101" s="20" t="s">
        <v>3169</v>
      </c>
      <c r="B101" s="29">
        <v>2</v>
      </c>
      <c r="C101" s="29">
        <v>3</v>
      </c>
      <c r="D101" s="29">
        <v>0</v>
      </c>
      <c r="E101" s="29">
        <v>7</v>
      </c>
      <c r="F101" s="29">
        <v>3</v>
      </c>
      <c r="G101" s="22">
        <v>0</v>
      </c>
      <c r="H101" s="38">
        <v>15</v>
      </c>
      <c r="I101" s="37">
        <v>2</v>
      </c>
      <c r="J101" s="37">
        <v>5</v>
      </c>
      <c r="K101" s="37">
        <v>5</v>
      </c>
      <c r="L101" s="37">
        <v>7</v>
      </c>
      <c r="M101" s="29">
        <v>1497949.493</v>
      </c>
    </row>
    <row r="102" spans="1:13" x14ac:dyDescent="0.25">
      <c r="A102" s="20" t="s">
        <v>3191</v>
      </c>
      <c r="B102" s="29">
        <v>0</v>
      </c>
      <c r="C102" s="29">
        <v>1</v>
      </c>
      <c r="D102" s="29">
        <v>7</v>
      </c>
      <c r="E102" s="29">
        <v>4</v>
      </c>
      <c r="F102" s="29">
        <v>0</v>
      </c>
      <c r="G102" s="22">
        <v>0</v>
      </c>
      <c r="H102" s="38">
        <v>12</v>
      </c>
      <c r="I102" s="37">
        <v>2</v>
      </c>
      <c r="J102" s="37">
        <v>4</v>
      </c>
      <c r="K102" s="37">
        <v>9</v>
      </c>
      <c r="L102" s="37">
        <v>99</v>
      </c>
      <c r="M102" s="29">
        <v>1197959.0010000002</v>
      </c>
    </row>
    <row r="103" spans="1:13" x14ac:dyDescent="0.25">
      <c r="A103" s="20" t="s">
        <v>3165</v>
      </c>
      <c r="B103" s="29">
        <v>5</v>
      </c>
      <c r="C103" s="29">
        <v>2</v>
      </c>
      <c r="D103" s="29">
        <v>3</v>
      </c>
      <c r="E103" s="29">
        <v>0</v>
      </c>
      <c r="F103" s="29">
        <v>0</v>
      </c>
      <c r="G103" s="22">
        <v>0</v>
      </c>
      <c r="H103" s="38">
        <v>10</v>
      </c>
      <c r="I103" s="37">
        <v>3</v>
      </c>
      <c r="J103" s="37">
        <v>5</v>
      </c>
      <c r="K103" s="37">
        <v>8</v>
      </c>
      <c r="L103" s="37">
        <v>99</v>
      </c>
      <c r="M103" s="29">
        <v>996949.10099999991</v>
      </c>
    </row>
    <row r="104" spans="1:13" x14ac:dyDescent="0.25">
      <c r="A104" s="20" t="s">
        <v>3167</v>
      </c>
      <c r="B104" s="29">
        <v>3</v>
      </c>
      <c r="C104" s="29">
        <v>3</v>
      </c>
      <c r="D104" s="29">
        <v>0</v>
      </c>
      <c r="E104" s="29">
        <v>0</v>
      </c>
      <c r="F104" s="29">
        <v>0</v>
      </c>
      <c r="G104" s="22">
        <v>0</v>
      </c>
      <c r="H104" s="38">
        <v>6</v>
      </c>
      <c r="I104" s="37">
        <v>5</v>
      </c>
      <c r="J104" s="37">
        <v>6</v>
      </c>
      <c r="K104" s="37">
        <v>99</v>
      </c>
      <c r="L104" s="37">
        <v>99</v>
      </c>
      <c r="M104" s="29">
        <v>594930.00099999993</v>
      </c>
    </row>
    <row r="105" spans="1:13" x14ac:dyDescent="0.25">
      <c r="A105" s="20" t="s">
        <v>3207</v>
      </c>
      <c r="B105" s="29">
        <v>0</v>
      </c>
      <c r="C105" s="29">
        <v>0</v>
      </c>
      <c r="D105" s="29">
        <v>2</v>
      </c>
      <c r="E105" s="29">
        <v>1</v>
      </c>
      <c r="F105" s="29">
        <v>3</v>
      </c>
      <c r="G105" s="22">
        <v>0</v>
      </c>
      <c r="H105" s="38">
        <v>6</v>
      </c>
      <c r="I105" s="37">
        <v>6</v>
      </c>
      <c r="J105" s="37">
        <v>8</v>
      </c>
      <c r="K105" s="37">
        <v>12</v>
      </c>
      <c r="L105" s="37">
        <v>99</v>
      </c>
      <c r="M105" s="29">
        <v>593918.701</v>
      </c>
    </row>
    <row r="106" spans="1:13" x14ac:dyDescent="0.25">
      <c r="A106" s="20" t="s">
        <v>3172</v>
      </c>
      <c r="B106" s="29">
        <v>1</v>
      </c>
      <c r="C106" s="29">
        <v>0</v>
      </c>
      <c r="D106" s="29">
        <v>2</v>
      </c>
      <c r="E106" s="29">
        <v>1</v>
      </c>
      <c r="F106" s="29">
        <v>2</v>
      </c>
      <c r="G106" s="22">
        <v>0</v>
      </c>
      <c r="H106" s="38">
        <v>6</v>
      </c>
      <c r="I106" s="37">
        <v>7</v>
      </c>
      <c r="J106" s="37">
        <v>7</v>
      </c>
      <c r="K106" s="37">
        <v>9</v>
      </c>
      <c r="L106" s="37">
        <v>10</v>
      </c>
      <c r="M106" s="29">
        <v>592929.09</v>
      </c>
    </row>
    <row r="107" spans="1:13" x14ac:dyDescent="0.25">
      <c r="A107" s="20" t="s">
        <v>3192</v>
      </c>
      <c r="B107" s="29">
        <v>0</v>
      </c>
      <c r="C107" s="29">
        <v>1</v>
      </c>
      <c r="D107" s="29">
        <v>3</v>
      </c>
      <c r="E107" s="29">
        <v>1</v>
      </c>
      <c r="F107" s="29">
        <v>0</v>
      </c>
      <c r="G107" s="22">
        <v>0</v>
      </c>
      <c r="H107" s="38">
        <v>5</v>
      </c>
      <c r="I107" s="37">
        <v>6</v>
      </c>
      <c r="J107" s="37">
        <v>10</v>
      </c>
      <c r="K107" s="37">
        <v>11</v>
      </c>
      <c r="L107" s="37">
        <v>99</v>
      </c>
      <c r="M107" s="29">
        <v>493898.80100000004</v>
      </c>
    </row>
    <row r="108" spans="1:13" x14ac:dyDescent="0.25">
      <c r="A108" s="20" t="s">
        <v>3190</v>
      </c>
      <c r="B108" s="29">
        <v>0</v>
      </c>
      <c r="C108" s="29">
        <v>2</v>
      </c>
      <c r="D108" s="29">
        <v>0</v>
      </c>
      <c r="E108" s="29">
        <v>2</v>
      </c>
      <c r="F108" s="29">
        <v>0</v>
      </c>
      <c r="G108" s="22">
        <v>0</v>
      </c>
      <c r="H108" s="38">
        <v>4</v>
      </c>
      <c r="I108" s="37">
        <v>7</v>
      </c>
      <c r="J108" s="37">
        <v>8</v>
      </c>
      <c r="K108" s="37">
        <v>99</v>
      </c>
      <c r="L108" s="37">
        <v>99</v>
      </c>
      <c r="M108" s="29">
        <v>392910.00099999999</v>
      </c>
    </row>
    <row r="109" spans="1:13" x14ac:dyDescent="0.25">
      <c r="A109" s="20" t="s">
        <v>3170</v>
      </c>
      <c r="B109" s="29">
        <v>2</v>
      </c>
      <c r="C109" s="29">
        <v>1</v>
      </c>
      <c r="D109" s="29">
        <v>0</v>
      </c>
      <c r="E109" s="29">
        <v>0</v>
      </c>
      <c r="F109" s="29">
        <v>1</v>
      </c>
      <c r="G109" s="22">
        <v>0</v>
      </c>
      <c r="H109" s="38">
        <v>4</v>
      </c>
      <c r="I109" s="37">
        <v>8</v>
      </c>
      <c r="J109" s="37">
        <v>9</v>
      </c>
      <c r="K109" s="37">
        <v>10</v>
      </c>
      <c r="L109" s="37">
        <v>99</v>
      </c>
      <c r="M109" s="29">
        <v>391908.90100000001</v>
      </c>
    </row>
    <row r="110" spans="1:13" x14ac:dyDescent="0.25">
      <c r="A110" s="20" t="s">
        <v>3171</v>
      </c>
      <c r="B110" s="29">
        <v>1</v>
      </c>
      <c r="C110" s="29">
        <v>0</v>
      </c>
      <c r="D110" s="29">
        <v>1</v>
      </c>
      <c r="E110" s="29">
        <v>1</v>
      </c>
      <c r="F110" s="29">
        <v>0</v>
      </c>
      <c r="G110" s="22">
        <v>0</v>
      </c>
      <c r="H110" s="38">
        <v>3</v>
      </c>
      <c r="I110" s="37">
        <v>9</v>
      </c>
      <c r="J110" s="37">
        <v>11</v>
      </c>
      <c r="K110" s="37">
        <v>11</v>
      </c>
      <c r="L110" s="37">
        <v>99</v>
      </c>
      <c r="M110" s="29">
        <v>290888.80100000004</v>
      </c>
    </row>
    <row r="111" spans="1:13" x14ac:dyDescent="0.25">
      <c r="A111" s="20" t="s">
        <v>3226</v>
      </c>
      <c r="B111" s="29">
        <v>0</v>
      </c>
      <c r="C111" s="29">
        <v>0</v>
      </c>
      <c r="D111" s="29">
        <v>0</v>
      </c>
      <c r="E111" s="29">
        <v>0</v>
      </c>
      <c r="F111" s="29">
        <v>2</v>
      </c>
      <c r="G111" s="22">
        <v>0</v>
      </c>
      <c r="H111" s="38">
        <v>2</v>
      </c>
      <c r="I111" s="37">
        <v>8</v>
      </c>
      <c r="J111" s="37">
        <v>99</v>
      </c>
      <c r="K111" s="37">
        <v>99</v>
      </c>
      <c r="L111" s="37">
        <v>99</v>
      </c>
      <c r="M111" s="29">
        <v>191000.00100000002</v>
      </c>
    </row>
    <row r="112" spans="1:13" x14ac:dyDescent="0.25">
      <c r="A112" s="20" t="s">
        <v>3193</v>
      </c>
      <c r="B112" s="29">
        <v>0</v>
      </c>
      <c r="C112" s="29">
        <v>1</v>
      </c>
      <c r="D112" s="29">
        <v>1</v>
      </c>
      <c r="E112" s="29">
        <v>0</v>
      </c>
      <c r="F112" s="29">
        <v>0</v>
      </c>
      <c r="G112" s="22">
        <v>0</v>
      </c>
      <c r="H112" s="38">
        <v>2</v>
      </c>
      <c r="I112" s="37">
        <v>10</v>
      </c>
      <c r="J112" s="37">
        <v>12</v>
      </c>
      <c r="K112" s="37">
        <v>99</v>
      </c>
      <c r="L112" s="37">
        <v>99</v>
      </c>
      <c r="M112" s="29">
        <v>189870.00100000002</v>
      </c>
    </row>
    <row r="113" spans="1:13" x14ac:dyDescent="0.25">
      <c r="A113" s="20" t="s">
        <v>3208</v>
      </c>
      <c r="B113" s="29">
        <v>0</v>
      </c>
      <c r="C113" s="29">
        <v>0</v>
      </c>
      <c r="D113" s="29">
        <v>1</v>
      </c>
      <c r="E113" s="29">
        <v>0</v>
      </c>
      <c r="F113" s="29">
        <v>0</v>
      </c>
      <c r="G113" s="22">
        <v>0</v>
      </c>
      <c r="H113" s="38">
        <v>1</v>
      </c>
      <c r="I113" s="37">
        <v>9</v>
      </c>
      <c r="J113" s="37">
        <v>99</v>
      </c>
      <c r="K113" s="37">
        <v>99</v>
      </c>
      <c r="L113" s="37">
        <v>99</v>
      </c>
      <c r="M113" s="29">
        <v>90000.001000000004</v>
      </c>
    </row>
    <row r="114" spans="1:13" x14ac:dyDescent="0.25">
      <c r="A114" s="20" t="s">
        <v>3230</v>
      </c>
      <c r="B114" s="29">
        <v>0</v>
      </c>
      <c r="C114" s="29">
        <v>0</v>
      </c>
      <c r="D114" s="29">
        <v>0</v>
      </c>
      <c r="E114" s="29">
        <v>0</v>
      </c>
      <c r="F114" s="29">
        <v>1</v>
      </c>
      <c r="G114" s="22">
        <v>0</v>
      </c>
      <c r="H114" s="38">
        <v>1</v>
      </c>
      <c r="I114" s="37">
        <v>10</v>
      </c>
      <c r="J114" s="37">
        <v>99</v>
      </c>
      <c r="K114" s="37">
        <v>99</v>
      </c>
      <c r="L114" s="37">
        <v>99</v>
      </c>
      <c r="M114" s="29">
        <v>89000.001000000004</v>
      </c>
    </row>
    <row r="115" spans="1:13" x14ac:dyDescent="0.25">
      <c r="A115" s="20" t="s">
        <v>3229</v>
      </c>
      <c r="B115" s="29">
        <v>0</v>
      </c>
      <c r="C115" s="29">
        <v>0</v>
      </c>
      <c r="D115" s="29">
        <v>0</v>
      </c>
      <c r="E115" s="29">
        <v>0</v>
      </c>
      <c r="F115" s="29">
        <v>1</v>
      </c>
      <c r="G115" s="22">
        <v>0</v>
      </c>
      <c r="H115" s="38">
        <v>1</v>
      </c>
      <c r="I115" s="37">
        <v>11</v>
      </c>
      <c r="J115" s="37">
        <v>99</v>
      </c>
      <c r="K115" s="37">
        <v>99</v>
      </c>
      <c r="L115" s="37">
        <v>99</v>
      </c>
      <c r="M115" s="29">
        <v>88000.001000000004</v>
      </c>
    </row>
    <row r="116" spans="1:13" x14ac:dyDescent="0.25">
      <c r="A116" s="20" t="s">
        <v>3173</v>
      </c>
      <c r="B116" s="29">
        <v>1</v>
      </c>
      <c r="C116" s="29">
        <v>0</v>
      </c>
      <c r="D116" s="29">
        <v>0</v>
      </c>
      <c r="E116" s="29">
        <v>0</v>
      </c>
      <c r="F116" s="29">
        <v>0</v>
      </c>
      <c r="G116" s="22">
        <v>0</v>
      </c>
      <c r="H116" s="38">
        <v>1</v>
      </c>
      <c r="I116" s="37">
        <v>11</v>
      </c>
      <c r="J116" s="37">
        <v>99</v>
      </c>
      <c r="K116" s="37">
        <v>99</v>
      </c>
      <c r="L116" s="37">
        <v>99</v>
      </c>
      <c r="M116" s="29">
        <v>88000.001000000004</v>
      </c>
    </row>
    <row r="117" spans="1:13" x14ac:dyDescent="0.25">
      <c r="A117" s="20" t="s">
        <v>3209</v>
      </c>
      <c r="B117" s="29">
        <v>0</v>
      </c>
      <c r="C117" s="29">
        <v>0</v>
      </c>
      <c r="D117" s="29">
        <v>1</v>
      </c>
      <c r="E117" s="29">
        <v>0</v>
      </c>
      <c r="F117" s="29">
        <v>0</v>
      </c>
      <c r="G117" s="22">
        <v>0</v>
      </c>
      <c r="H117" s="38">
        <v>1</v>
      </c>
      <c r="I117" s="37">
        <v>12</v>
      </c>
      <c r="J117" s="37">
        <v>99</v>
      </c>
      <c r="K117" s="37">
        <v>99</v>
      </c>
      <c r="L117" s="37">
        <v>99</v>
      </c>
      <c r="M117" s="29">
        <v>87000.001000000004</v>
      </c>
    </row>
    <row r="118" spans="1:13" x14ac:dyDescent="0.25">
      <c r="A118" s="20" t="s">
        <v>3174</v>
      </c>
      <c r="B118" s="29">
        <v>1</v>
      </c>
      <c r="C118" s="29">
        <v>0</v>
      </c>
      <c r="D118" s="29">
        <v>0</v>
      </c>
      <c r="E118" s="29">
        <v>0</v>
      </c>
      <c r="F118" s="29">
        <v>0</v>
      </c>
      <c r="G118" s="22">
        <v>0</v>
      </c>
      <c r="H118" s="38">
        <v>1</v>
      </c>
      <c r="I118" s="37">
        <v>12</v>
      </c>
      <c r="J118" s="37">
        <v>99</v>
      </c>
      <c r="K118" s="37">
        <v>99</v>
      </c>
      <c r="L118" s="37">
        <v>99</v>
      </c>
      <c r="M118" s="29">
        <v>87000.001000000004</v>
      </c>
    </row>
    <row r="119" spans="1:13" x14ac:dyDescent="0.25">
      <c r="A119" s="18" t="s">
        <v>14</v>
      </c>
      <c r="B119" s="22"/>
      <c r="C119" s="22"/>
      <c r="D119" s="22"/>
      <c r="E119" s="22"/>
      <c r="F119" s="22"/>
      <c r="G119" s="22"/>
      <c r="H119" s="9"/>
      <c r="I119" s="24"/>
      <c r="J119" s="24"/>
      <c r="K119" s="24"/>
      <c r="L119" s="24"/>
      <c r="M119" s="22"/>
    </row>
    <row r="120" spans="1:13" x14ac:dyDescent="0.25">
      <c r="A120" s="19" t="s">
        <v>10</v>
      </c>
      <c r="B120" s="22"/>
      <c r="C120" s="22"/>
      <c r="D120" s="22"/>
      <c r="E120" s="22"/>
      <c r="F120" s="22"/>
      <c r="G120" s="22"/>
      <c r="H120" s="9"/>
      <c r="I120" s="24"/>
      <c r="J120" s="24"/>
      <c r="K120" s="24"/>
      <c r="L120" s="24"/>
      <c r="M120" s="22"/>
    </row>
    <row r="121" spans="1:13" x14ac:dyDescent="0.25">
      <c r="A121" s="20" t="s">
        <v>2266</v>
      </c>
      <c r="B121" s="29">
        <v>9</v>
      </c>
      <c r="C121" s="29">
        <v>9</v>
      </c>
      <c r="D121" s="29">
        <v>9</v>
      </c>
      <c r="E121" s="29">
        <v>9</v>
      </c>
      <c r="F121" s="29">
        <v>9</v>
      </c>
      <c r="G121" s="22">
        <v>0</v>
      </c>
      <c r="H121" s="38">
        <v>36</v>
      </c>
      <c r="I121" s="37">
        <v>1</v>
      </c>
      <c r="J121" s="37">
        <v>1</v>
      </c>
      <c r="K121" s="37">
        <v>1</v>
      </c>
      <c r="L121" s="37">
        <v>1</v>
      </c>
      <c r="M121" s="29">
        <v>3598989.8989999997</v>
      </c>
    </row>
    <row r="122" spans="1:13" x14ac:dyDescent="0.25">
      <c r="A122" s="20" t="s">
        <v>2328</v>
      </c>
      <c r="B122" s="29">
        <v>0</v>
      </c>
      <c r="C122" s="29">
        <v>4</v>
      </c>
      <c r="D122" s="29">
        <v>7</v>
      </c>
      <c r="E122" s="29">
        <v>7</v>
      </c>
      <c r="F122" s="29">
        <v>7</v>
      </c>
      <c r="G122" s="22">
        <v>0</v>
      </c>
      <c r="H122" s="38">
        <v>25</v>
      </c>
      <c r="I122" s="37">
        <v>2</v>
      </c>
      <c r="J122" s="37">
        <v>2</v>
      </c>
      <c r="K122" s="37">
        <v>2</v>
      </c>
      <c r="L122" s="37">
        <v>4</v>
      </c>
      <c r="M122" s="29">
        <v>2497979.7959999996</v>
      </c>
    </row>
    <row r="123" spans="1:13" x14ac:dyDescent="0.25">
      <c r="A123" s="20" t="s">
        <v>2329</v>
      </c>
      <c r="B123" s="29">
        <v>5</v>
      </c>
      <c r="C123" s="29">
        <v>5</v>
      </c>
      <c r="D123" s="29">
        <v>0</v>
      </c>
      <c r="E123" s="29">
        <v>3</v>
      </c>
      <c r="F123" s="29">
        <v>4</v>
      </c>
      <c r="G123" s="22">
        <v>0</v>
      </c>
      <c r="H123" s="38">
        <v>17</v>
      </c>
      <c r="I123" s="37">
        <v>3</v>
      </c>
      <c r="J123" s="37">
        <v>3</v>
      </c>
      <c r="K123" s="37">
        <v>4</v>
      </c>
      <c r="L123" s="37">
        <v>5</v>
      </c>
      <c r="M123" s="29">
        <v>1696969.5950000002</v>
      </c>
    </row>
    <row r="124" spans="1:13" x14ac:dyDescent="0.25">
      <c r="A124" s="20" t="s">
        <v>2268</v>
      </c>
      <c r="B124" s="29">
        <v>7</v>
      </c>
      <c r="C124" s="29">
        <v>2</v>
      </c>
      <c r="D124" s="29">
        <v>4</v>
      </c>
      <c r="E124" s="29">
        <v>2</v>
      </c>
      <c r="F124" s="29">
        <v>0</v>
      </c>
      <c r="G124" s="22">
        <v>0</v>
      </c>
      <c r="H124" s="38">
        <v>15</v>
      </c>
      <c r="I124" s="37">
        <v>2</v>
      </c>
      <c r="J124" s="37">
        <v>4</v>
      </c>
      <c r="K124" s="37">
        <v>7</v>
      </c>
      <c r="L124" s="37">
        <v>7</v>
      </c>
      <c r="M124" s="29">
        <v>1497959.2930000001</v>
      </c>
    </row>
    <row r="125" spans="1:13" x14ac:dyDescent="0.25">
      <c r="A125" s="20" t="s">
        <v>2469</v>
      </c>
      <c r="B125" s="29">
        <v>0</v>
      </c>
      <c r="C125" s="29">
        <v>7</v>
      </c>
      <c r="D125" s="29">
        <v>3</v>
      </c>
      <c r="E125" s="29">
        <v>4</v>
      </c>
      <c r="F125" s="29">
        <v>0</v>
      </c>
      <c r="G125" s="22">
        <v>0</v>
      </c>
      <c r="H125" s="38">
        <v>14</v>
      </c>
      <c r="I125" s="37">
        <v>2</v>
      </c>
      <c r="J125" s="37">
        <v>4</v>
      </c>
      <c r="K125" s="37">
        <v>6</v>
      </c>
      <c r="L125" s="37">
        <v>99</v>
      </c>
      <c r="M125" s="29">
        <v>1397959.301</v>
      </c>
    </row>
    <row r="126" spans="1:13" x14ac:dyDescent="0.25">
      <c r="A126" s="20" t="s">
        <v>3199</v>
      </c>
      <c r="B126" s="29">
        <v>0</v>
      </c>
      <c r="C126" s="29">
        <v>3</v>
      </c>
      <c r="D126" s="29">
        <v>3</v>
      </c>
      <c r="E126" s="29">
        <v>5</v>
      </c>
      <c r="F126" s="29">
        <v>0</v>
      </c>
      <c r="G126" s="22">
        <v>0</v>
      </c>
      <c r="H126" s="38">
        <v>11</v>
      </c>
      <c r="I126" s="37">
        <v>3</v>
      </c>
      <c r="J126" s="37">
        <v>5</v>
      </c>
      <c r="K126" s="37">
        <v>5</v>
      </c>
      <c r="L126" s="37">
        <v>99</v>
      </c>
      <c r="M126" s="29">
        <v>1096949.4010000001</v>
      </c>
    </row>
    <row r="127" spans="1:13" x14ac:dyDescent="0.25">
      <c r="A127" s="20" t="s">
        <v>2267</v>
      </c>
      <c r="B127" s="29">
        <v>0</v>
      </c>
      <c r="C127" s="29">
        <v>3</v>
      </c>
      <c r="D127" s="29">
        <v>5</v>
      </c>
      <c r="E127" s="29">
        <v>3</v>
      </c>
      <c r="F127" s="29">
        <v>0</v>
      </c>
      <c r="G127" s="22">
        <v>0</v>
      </c>
      <c r="H127" s="38">
        <v>11</v>
      </c>
      <c r="I127" s="37">
        <v>3</v>
      </c>
      <c r="J127" s="37">
        <v>6</v>
      </c>
      <c r="K127" s="37">
        <v>6</v>
      </c>
      <c r="L127" s="37">
        <v>99</v>
      </c>
      <c r="M127" s="29">
        <v>1096939.301</v>
      </c>
    </row>
    <row r="128" spans="1:13" x14ac:dyDescent="0.25">
      <c r="A128" s="20" t="s">
        <v>3221</v>
      </c>
      <c r="B128" s="29">
        <v>0</v>
      </c>
      <c r="C128" s="29">
        <v>0</v>
      </c>
      <c r="D128" s="29">
        <v>0</v>
      </c>
      <c r="E128" s="29">
        <v>2</v>
      </c>
      <c r="F128" s="29">
        <v>5</v>
      </c>
      <c r="G128" s="22">
        <v>0</v>
      </c>
      <c r="H128" s="38">
        <v>7</v>
      </c>
      <c r="I128" s="37">
        <v>3</v>
      </c>
      <c r="J128" s="37">
        <v>8</v>
      </c>
      <c r="K128" s="37">
        <v>99</v>
      </c>
      <c r="L128" s="37">
        <v>99</v>
      </c>
      <c r="M128" s="29">
        <v>696910.00099999993</v>
      </c>
    </row>
    <row r="129" spans="1:13" x14ac:dyDescent="0.25">
      <c r="A129" s="20" t="s">
        <v>3222</v>
      </c>
      <c r="B129" s="29">
        <v>0</v>
      </c>
      <c r="C129" s="29">
        <v>0</v>
      </c>
      <c r="D129" s="29">
        <v>0</v>
      </c>
      <c r="E129" s="29">
        <v>1</v>
      </c>
      <c r="F129" s="29">
        <v>3</v>
      </c>
      <c r="G129" s="22">
        <v>0</v>
      </c>
      <c r="H129" s="38">
        <v>4</v>
      </c>
      <c r="I129" s="37">
        <v>5</v>
      </c>
      <c r="J129" s="37">
        <v>10</v>
      </c>
      <c r="K129" s="37">
        <v>99</v>
      </c>
      <c r="L129" s="37">
        <v>99</v>
      </c>
      <c r="M129" s="29">
        <v>394890.00099999999</v>
      </c>
    </row>
    <row r="130" spans="1:13" x14ac:dyDescent="0.25">
      <c r="A130" s="20" t="s">
        <v>3198</v>
      </c>
      <c r="B130" s="29">
        <v>0</v>
      </c>
      <c r="C130" s="29">
        <v>2</v>
      </c>
      <c r="D130" s="29">
        <v>0</v>
      </c>
      <c r="E130" s="29">
        <v>1</v>
      </c>
      <c r="F130" s="29">
        <v>0</v>
      </c>
      <c r="G130" s="22">
        <v>0</v>
      </c>
      <c r="H130" s="38">
        <v>3</v>
      </c>
      <c r="I130" s="37">
        <v>8</v>
      </c>
      <c r="J130" s="37">
        <v>9</v>
      </c>
      <c r="K130" s="37">
        <v>99</v>
      </c>
      <c r="L130" s="37">
        <v>99</v>
      </c>
      <c r="M130" s="29">
        <v>291900.00099999999</v>
      </c>
    </row>
    <row r="131" spans="1:13" x14ac:dyDescent="0.25">
      <c r="A131" s="19" t="s">
        <v>15</v>
      </c>
      <c r="B131" s="22"/>
      <c r="C131" s="22"/>
      <c r="D131" s="22"/>
      <c r="E131" s="22"/>
      <c r="F131" s="22"/>
      <c r="G131" s="22"/>
      <c r="H131" s="9"/>
      <c r="I131" s="24"/>
      <c r="J131" s="24"/>
      <c r="K131" s="24"/>
      <c r="L131" s="24"/>
      <c r="M131" s="22"/>
    </row>
    <row r="132" spans="1:13" x14ac:dyDescent="0.25">
      <c r="A132" s="20" t="s">
        <v>2278</v>
      </c>
      <c r="B132" s="29">
        <v>9</v>
      </c>
      <c r="C132" s="29">
        <v>7</v>
      </c>
      <c r="D132" s="29">
        <v>9</v>
      </c>
      <c r="E132" s="29">
        <v>9</v>
      </c>
      <c r="F132" s="29">
        <v>9</v>
      </c>
      <c r="G132" s="22">
        <v>0</v>
      </c>
      <c r="H132" s="38">
        <v>36</v>
      </c>
      <c r="I132" s="37">
        <v>1</v>
      </c>
      <c r="J132" s="37">
        <v>1</v>
      </c>
      <c r="K132" s="37">
        <v>1</v>
      </c>
      <c r="L132" s="37">
        <v>1</v>
      </c>
      <c r="M132" s="29">
        <v>3598989.8989999997</v>
      </c>
    </row>
    <row r="133" spans="1:13" x14ac:dyDescent="0.25">
      <c r="A133" s="20" t="s">
        <v>2279</v>
      </c>
      <c r="B133" s="29">
        <v>7</v>
      </c>
      <c r="C133" s="29">
        <v>9</v>
      </c>
      <c r="D133" s="29">
        <v>7</v>
      </c>
      <c r="E133" s="29">
        <v>7</v>
      </c>
      <c r="F133" s="29">
        <v>7</v>
      </c>
      <c r="G133" s="22">
        <v>0</v>
      </c>
      <c r="H133" s="38">
        <v>30</v>
      </c>
      <c r="I133" s="37">
        <v>1</v>
      </c>
      <c r="J133" s="37">
        <v>2</v>
      </c>
      <c r="K133" s="37">
        <v>2</v>
      </c>
      <c r="L133" s="37">
        <v>2</v>
      </c>
      <c r="M133" s="29">
        <v>2998979.798</v>
      </c>
    </row>
    <row r="134" spans="1:13" x14ac:dyDescent="0.25">
      <c r="A134" s="20" t="s">
        <v>2280</v>
      </c>
      <c r="B134" s="29">
        <v>4</v>
      </c>
      <c r="C134" s="29">
        <v>4</v>
      </c>
      <c r="D134" s="29">
        <v>5</v>
      </c>
      <c r="E134" s="29">
        <v>5</v>
      </c>
      <c r="F134" s="29">
        <v>5</v>
      </c>
      <c r="G134" s="22">
        <v>0</v>
      </c>
      <c r="H134" s="38">
        <v>19</v>
      </c>
      <c r="I134" s="37">
        <v>3</v>
      </c>
      <c r="J134" s="37">
        <v>3</v>
      </c>
      <c r="K134" s="37">
        <v>3</v>
      </c>
      <c r="L134" s="37">
        <v>4</v>
      </c>
      <c r="M134" s="29">
        <v>1896969.696</v>
      </c>
    </row>
    <row r="135" spans="1:13" x14ac:dyDescent="0.25">
      <c r="A135" s="20" t="s">
        <v>3180</v>
      </c>
      <c r="B135" s="29">
        <v>5</v>
      </c>
      <c r="C135" s="29">
        <v>5</v>
      </c>
      <c r="D135" s="29">
        <v>0</v>
      </c>
      <c r="E135" s="29">
        <v>2</v>
      </c>
      <c r="F135" s="29">
        <v>0</v>
      </c>
      <c r="G135" s="22">
        <v>0</v>
      </c>
      <c r="H135" s="38">
        <v>12</v>
      </c>
      <c r="I135" s="37">
        <v>3</v>
      </c>
      <c r="J135" s="37">
        <v>3</v>
      </c>
      <c r="K135" s="37">
        <v>8</v>
      </c>
      <c r="L135" s="37">
        <v>99</v>
      </c>
      <c r="M135" s="29">
        <v>1196969.101</v>
      </c>
    </row>
    <row r="136" spans="1:13" x14ac:dyDescent="0.25">
      <c r="A136" s="20" t="s">
        <v>2339</v>
      </c>
      <c r="B136" s="29">
        <v>3</v>
      </c>
      <c r="C136" s="29">
        <v>3</v>
      </c>
      <c r="D136" s="29">
        <v>0</v>
      </c>
      <c r="E136" s="29">
        <v>4</v>
      </c>
      <c r="F136" s="29">
        <v>0</v>
      </c>
      <c r="G136" s="22">
        <v>0</v>
      </c>
      <c r="H136" s="38">
        <v>10</v>
      </c>
      <c r="I136" s="37">
        <v>4</v>
      </c>
      <c r="J136" s="37">
        <v>5</v>
      </c>
      <c r="K136" s="37">
        <v>6</v>
      </c>
      <c r="L136" s="37">
        <v>99</v>
      </c>
      <c r="M136" s="29">
        <v>995949.30099999998</v>
      </c>
    </row>
    <row r="137" spans="1:13" x14ac:dyDescent="0.25">
      <c r="A137" s="20" t="s">
        <v>2281</v>
      </c>
      <c r="B137" s="29">
        <v>2</v>
      </c>
      <c r="C137" s="29">
        <v>2</v>
      </c>
      <c r="D137" s="29">
        <v>4</v>
      </c>
      <c r="E137" s="29">
        <v>2</v>
      </c>
      <c r="F137" s="29">
        <v>0</v>
      </c>
      <c r="G137" s="22">
        <v>0</v>
      </c>
      <c r="H137" s="38">
        <v>10</v>
      </c>
      <c r="I137" s="37">
        <v>4</v>
      </c>
      <c r="J137" s="37">
        <v>7</v>
      </c>
      <c r="K137" s="37">
        <v>7</v>
      </c>
      <c r="L137" s="37">
        <v>7</v>
      </c>
      <c r="M137" s="29">
        <v>995929.29300000006</v>
      </c>
    </row>
    <row r="138" spans="1:13" x14ac:dyDescent="0.25">
      <c r="A138" s="20" t="s">
        <v>2331</v>
      </c>
      <c r="B138" s="29">
        <v>3</v>
      </c>
      <c r="C138" s="29">
        <v>3</v>
      </c>
      <c r="D138" s="29">
        <v>0</v>
      </c>
      <c r="E138" s="29">
        <v>1</v>
      </c>
      <c r="F138" s="29">
        <v>0</v>
      </c>
      <c r="G138" s="22">
        <v>0</v>
      </c>
      <c r="H138" s="38">
        <v>7</v>
      </c>
      <c r="I138" s="37">
        <v>5</v>
      </c>
      <c r="J138" s="37">
        <v>6</v>
      </c>
      <c r="K138" s="37">
        <v>9</v>
      </c>
      <c r="L138" s="37">
        <v>99</v>
      </c>
      <c r="M138" s="29">
        <v>694939.00099999993</v>
      </c>
    </row>
    <row r="139" spans="1:13" x14ac:dyDescent="0.25">
      <c r="A139" s="20" t="s">
        <v>2330</v>
      </c>
      <c r="B139" s="29">
        <v>2</v>
      </c>
      <c r="C139" s="29">
        <v>1</v>
      </c>
      <c r="D139" s="29">
        <v>0</v>
      </c>
      <c r="E139" s="29">
        <v>3</v>
      </c>
      <c r="F139" s="29">
        <v>0</v>
      </c>
      <c r="G139" s="22">
        <v>0</v>
      </c>
      <c r="H139" s="38">
        <v>6</v>
      </c>
      <c r="I139" s="37">
        <v>5</v>
      </c>
      <c r="J139" s="37">
        <v>8</v>
      </c>
      <c r="K139" s="37">
        <v>9</v>
      </c>
      <c r="L139" s="37">
        <v>99</v>
      </c>
      <c r="M139" s="29">
        <v>594919.00099999993</v>
      </c>
    </row>
    <row r="140" spans="1:13" x14ac:dyDescent="0.25">
      <c r="A140" s="20" t="s">
        <v>2283</v>
      </c>
      <c r="B140" s="29">
        <v>0</v>
      </c>
      <c r="C140" s="29">
        <v>1</v>
      </c>
      <c r="D140" s="29">
        <v>3</v>
      </c>
      <c r="E140" s="29">
        <v>1</v>
      </c>
      <c r="F140" s="29">
        <v>0</v>
      </c>
      <c r="G140" s="22">
        <v>0</v>
      </c>
      <c r="H140" s="38">
        <v>5</v>
      </c>
      <c r="I140" s="37">
        <v>5</v>
      </c>
      <c r="J140" s="37">
        <v>11</v>
      </c>
      <c r="K140" s="37">
        <v>12</v>
      </c>
      <c r="L140" s="37">
        <v>99</v>
      </c>
      <c r="M140" s="29">
        <v>494888.701</v>
      </c>
    </row>
    <row r="141" spans="1:13" x14ac:dyDescent="0.25">
      <c r="A141" s="20" t="s">
        <v>2437</v>
      </c>
      <c r="B141" s="29">
        <v>0</v>
      </c>
      <c r="C141" s="29">
        <v>0</v>
      </c>
      <c r="D141" s="29">
        <v>0</v>
      </c>
      <c r="E141" s="29">
        <v>0</v>
      </c>
      <c r="F141" s="29">
        <v>4</v>
      </c>
      <c r="G141" s="22">
        <v>0</v>
      </c>
      <c r="H141" s="38">
        <v>4</v>
      </c>
      <c r="I141" s="37">
        <v>4</v>
      </c>
      <c r="J141" s="37">
        <v>99</v>
      </c>
      <c r="K141" s="37">
        <v>99</v>
      </c>
      <c r="L141" s="37">
        <v>99</v>
      </c>
      <c r="M141" s="29">
        <v>395000.00099999999</v>
      </c>
    </row>
    <row r="142" spans="1:13" x14ac:dyDescent="0.25">
      <c r="A142" s="20" t="s">
        <v>3181</v>
      </c>
      <c r="B142" s="29">
        <v>1</v>
      </c>
      <c r="C142" s="29">
        <v>0</v>
      </c>
      <c r="D142" s="29">
        <v>3</v>
      </c>
      <c r="E142" s="29">
        <v>0</v>
      </c>
      <c r="F142" s="29">
        <v>0</v>
      </c>
      <c r="G142" s="22">
        <v>0</v>
      </c>
      <c r="H142" s="38">
        <v>4</v>
      </c>
      <c r="I142" s="37">
        <v>6</v>
      </c>
      <c r="J142" s="37">
        <v>10</v>
      </c>
      <c r="K142" s="37">
        <v>99</v>
      </c>
      <c r="L142" s="37">
        <v>99</v>
      </c>
      <c r="M142" s="29">
        <v>393890.00099999999</v>
      </c>
    </row>
    <row r="143" spans="1:13" x14ac:dyDescent="0.25">
      <c r="A143" s="20" t="s">
        <v>3224</v>
      </c>
      <c r="B143" s="29">
        <v>0</v>
      </c>
      <c r="C143" s="29">
        <v>0</v>
      </c>
      <c r="D143" s="29">
        <v>0</v>
      </c>
      <c r="E143" s="29">
        <v>0</v>
      </c>
      <c r="F143" s="29">
        <v>3</v>
      </c>
      <c r="G143" s="22">
        <v>0</v>
      </c>
      <c r="H143" s="38">
        <v>3</v>
      </c>
      <c r="I143" s="37">
        <v>5</v>
      </c>
      <c r="J143" s="37">
        <v>99</v>
      </c>
      <c r="K143" s="37">
        <v>99</v>
      </c>
      <c r="L143" s="37">
        <v>99</v>
      </c>
      <c r="M143" s="29">
        <v>294000.00099999999</v>
      </c>
    </row>
    <row r="144" spans="1:13" x14ac:dyDescent="0.25">
      <c r="A144" s="20" t="s">
        <v>2356</v>
      </c>
      <c r="B144" s="29">
        <v>0</v>
      </c>
      <c r="C144" s="29">
        <v>0</v>
      </c>
      <c r="D144" s="29">
        <v>0</v>
      </c>
      <c r="E144" s="29">
        <v>3</v>
      </c>
      <c r="F144" s="29">
        <v>0</v>
      </c>
      <c r="G144" s="22">
        <v>0</v>
      </c>
      <c r="H144" s="38">
        <v>3</v>
      </c>
      <c r="I144" s="37">
        <v>6</v>
      </c>
      <c r="J144" s="37">
        <v>99</v>
      </c>
      <c r="K144" s="37">
        <v>99</v>
      </c>
      <c r="L144" s="37">
        <v>99</v>
      </c>
      <c r="M144" s="29">
        <v>293000.00099999999</v>
      </c>
    </row>
    <row r="145" spans="1:13" x14ac:dyDescent="0.25">
      <c r="A145" s="20" t="s">
        <v>3223</v>
      </c>
      <c r="B145" s="29">
        <v>0</v>
      </c>
      <c r="C145" s="29">
        <v>0</v>
      </c>
      <c r="D145" s="29">
        <v>0</v>
      </c>
      <c r="E145" s="29">
        <v>0</v>
      </c>
      <c r="F145" s="29">
        <v>3</v>
      </c>
      <c r="G145" s="22">
        <v>0</v>
      </c>
      <c r="H145" s="38">
        <v>3</v>
      </c>
      <c r="I145" s="37">
        <v>6</v>
      </c>
      <c r="J145" s="37">
        <v>99</v>
      </c>
      <c r="K145" s="37">
        <v>99</v>
      </c>
      <c r="L145" s="37">
        <v>99</v>
      </c>
      <c r="M145" s="29">
        <v>293000.00099999999</v>
      </c>
    </row>
    <row r="146" spans="1:13" x14ac:dyDescent="0.25">
      <c r="A146" s="20" t="s">
        <v>3182</v>
      </c>
      <c r="B146" s="29">
        <v>1</v>
      </c>
      <c r="C146" s="29">
        <v>0</v>
      </c>
      <c r="D146" s="29">
        <v>2</v>
      </c>
      <c r="E146" s="29">
        <v>0</v>
      </c>
      <c r="F146" s="29">
        <v>0</v>
      </c>
      <c r="G146" s="22">
        <v>0</v>
      </c>
      <c r="H146" s="38">
        <v>3</v>
      </c>
      <c r="I146" s="37">
        <v>7</v>
      </c>
      <c r="J146" s="37">
        <v>12</v>
      </c>
      <c r="K146" s="37">
        <v>99</v>
      </c>
      <c r="L146" s="37">
        <v>99</v>
      </c>
      <c r="M146" s="29">
        <v>292870.00099999999</v>
      </c>
    </row>
    <row r="147" spans="1:13" x14ac:dyDescent="0.25">
      <c r="A147" s="20" t="s">
        <v>3203</v>
      </c>
      <c r="B147" s="29">
        <v>1</v>
      </c>
      <c r="C147" s="29">
        <v>1</v>
      </c>
      <c r="D147" s="29">
        <v>0</v>
      </c>
      <c r="E147" s="29">
        <v>1</v>
      </c>
      <c r="F147" s="29">
        <v>0</v>
      </c>
      <c r="G147" s="22">
        <v>0</v>
      </c>
      <c r="H147" s="38">
        <v>3</v>
      </c>
      <c r="I147" s="37">
        <v>11</v>
      </c>
      <c r="J147" s="37">
        <v>11</v>
      </c>
      <c r="K147" s="37">
        <v>12</v>
      </c>
      <c r="L147" s="37">
        <v>99</v>
      </c>
      <c r="M147" s="29">
        <v>288888.701</v>
      </c>
    </row>
    <row r="148" spans="1:13" x14ac:dyDescent="0.25">
      <c r="A148" s="20" t="s">
        <v>2358</v>
      </c>
      <c r="B148" s="29">
        <v>0</v>
      </c>
      <c r="C148" s="29">
        <v>2</v>
      </c>
      <c r="D148" s="29">
        <v>0</v>
      </c>
      <c r="E148" s="29">
        <v>0</v>
      </c>
      <c r="F148" s="29">
        <v>0</v>
      </c>
      <c r="G148" s="22">
        <v>0</v>
      </c>
      <c r="H148" s="38">
        <v>2</v>
      </c>
      <c r="I148" s="37">
        <v>8</v>
      </c>
      <c r="J148" s="37">
        <v>99</v>
      </c>
      <c r="K148" s="37">
        <v>99</v>
      </c>
      <c r="L148" s="37">
        <v>99</v>
      </c>
      <c r="M148" s="29">
        <v>191000.00100000002</v>
      </c>
    </row>
    <row r="149" spans="1:13" x14ac:dyDescent="0.25">
      <c r="A149" s="20" t="s">
        <v>2282</v>
      </c>
      <c r="B149" s="29">
        <v>1</v>
      </c>
      <c r="C149" s="29">
        <v>1</v>
      </c>
      <c r="D149" s="29">
        <v>0</v>
      </c>
      <c r="E149" s="29">
        <v>0</v>
      </c>
      <c r="F149" s="29">
        <v>0</v>
      </c>
      <c r="G149" s="22">
        <v>0</v>
      </c>
      <c r="H149" s="38">
        <v>2</v>
      </c>
      <c r="I149" s="37">
        <v>9</v>
      </c>
      <c r="J149" s="37">
        <v>10</v>
      </c>
      <c r="K149" s="37">
        <v>99</v>
      </c>
      <c r="L149" s="37">
        <v>99</v>
      </c>
      <c r="M149" s="29">
        <v>190890.00100000002</v>
      </c>
    </row>
    <row r="150" spans="1:13" x14ac:dyDescent="0.25">
      <c r="A150" s="20" t="s">
        <v>2357</v>
      </c>
      <c r="B150" s="29">
        <v>0</v>
      </c>
      <c r="C150" s="29">
        <v>0</v>
      </c>
      <c r="D150" s="29">
        <v>0</v>
      </c>
      <c r="E150" s="29">
        <v>1</v>
      </c>
      <c r="F150" s="29">
        <v>0</v>
      </c>
      <c r="G150" s="22">
        <v>0</v>
      </c>
      <c r="H150" s="38">
        <v>1</v>
      </c>
      <c r="I150" s="37">
        <v>10</v>
      </c>
      <c r="J150" s="37">
        <v>99</v>
      </c>
      <c r="K150" s="37">
        <v>99</v>
      </c>
      <c r="L150" s="37">
        <v>99</v>
      </c>
      <c r="M150" s="29">
        <v>89000.001000000004</v>
      </c>
    </row>
    <row r="151" spans="1:13" x14ac:dyDescent="0.25">
      <c r="A151" s="19" t="s">
        <v>24</v>
      </c>
      <c r="B151" s="22"/>
      <c r="C151" s="22"/>
      <c r="D151" s="22"/>
      <c r="E151" s="22"/>
      <c r="F151" s="22"/>
      <c r="G151" s="22"/>
      <c r="H151" s="9"/>
      <c r="I151" s="24"/>
      <c r="J151" s="24"/>
      <c r="K151" s="24"/>
      <c r="L151" s="24"/>
      <c r="M151" s="22"/>
    </row>
    <row r="152" spans="1:13" x14ac:dyDescent="0.25">
      <c r="A152" s="20" t="s">
        <v>2295</v>
      </c>
      <c r="B152" s="29">
        <v>9</v>
      </c>
      <c r="C152" s="29">
        <v>9</v>
      </c>
      <c r="D152" s="29">
        <v>9</v>
      </c>
      <c r="E152" s="29">
        <v>0</v>
      </c>
      <c r="F152" s="29">
        <v>7</v>
      </c>
      <c r="G152" s="22">
        <v>0</v>
      </c>
      <c r="H152" s="38">
        <v>34</v>
      </c>
      <c r="I152" s="37">
        <v>1</v>
      </c>
      <c r="J152" s="37">
        <v>1</v>
      </c>
      <c r="K152" s="37">
        <v>1</v>
      </c>
      <c r="L152" s="37">
        <v>2</v>
      </c>
      <c r="M152" s="29">
        <v>3398989.898</v>
      </c>
    </row>
    <row r="153" spans="1:13" x14ac:dyDescent="0.25">
      <c r="A153" s="20" t="s">
        <v>2362</v>
      </c>
      <c r="B153" s="29">
        <v>7</v>
      </c>
      <c r="C153" s="29">
        <v>7</v>
      </c>
      <c r="D153" s="29">
        <v>7</v>
      </c>
      <c r="E153" s="29">
        <v>9</v>
      </c>
      <c r="F153" s="29">
        <v>5</v>
      </c>
      <c r="G153" s="22">
        <v>0</v>
      </c>
      <c r="H153" s="38">
        <v>30</v>
      </c>
      <c r="I153" s="37">
        <v>1</v>
      </c>
      <c r="J153" s="37">
        <v>2</v>
      </c>
      <c r="K153" s="37">
        <v>2</v>
      </c>
      <c r="L153" s="37">
        <v>2</v>
      </c>
      <c r="M153" s="29">
        <v>2998979.798</v>
      </c>
    </row>
    <row r="154" spans="1:13" x14ac:dyDescent="0.25">
      <c r="A154" s="20" t="s">
        <v>3186</v>
      </c>
      <c r="B154" s="29">
        <v>2</v>
      </c>
      <c r="C154" s="29">
        <v>2</v>
      </c>
      <c r="D154" s="29">
        <v>5</v>
      </c>
      <c r="E154" s="29">
        <v>7</v>
      </c>
      <c r="F154" s="29">
        <v>9</v>
      </c>
      <c r="G154" s="22">
        <v>0</v>
      </c>
      <c r="H154" s="38">
        <v>23</v>
      </c>
      <c r="I154" s="37">
        <v>1</v>
      </c>
      <c r="J154" s="37">
        <v>2</v>
      </c>
      <c r="K154" s="37">
        <v>3</v>
      </c>
      <c r="L154" s="37">
        <v>7</v>
      </c>
      <c r="M154" s="29">
        <v>2298979.693</v>
      </c>
    </row>
    <row r="155" spans="1:13" x14ac:dyDescent="0.25">
      <c r="A155" s="20" t="s">
        <v>2298</v>
      </c>
      <c r="B155" s="29">
        <v>4</v>
      </c>
      <c r="C155" s="29">
        <v>5</v>
      </c>
      <c r="D155" s="29">
        <v>0</v>
      </c>
      <c r="E155" s="29">
        <v>0</v>
      </c>
      <c r="F155" s="29">
        <v>4</v>
      </c>
      <c r="G155" s="22">
        <v>0</v>
      </c>
      <c r="H155" s="38">
        <v>13</v>
      </c>
      <c r="I155" s="37">
        <v>3</v>
      </c>
      <c r="J155" s="37">
        <v>4</v>
      </c>
      <c r="K155" s="37">
        <v>4</v>
      </c>
      <c r="L155" s="37">
        <v>99</v>
      </c>
      <c r="M155" s="29">
        <v>1296959.5010000002</v>
      </c>
    </row>
    <row r="156" spans="1:13" x14ac:dyDescent="0.25">
      <c r="A156" s="20" t="s">
        <v>2297</v>
      </c>
      <c r="B156" s="29">
        <v>3</v>
      </c>
      <c r="C156" s="29">
        <v>3</v>
      </c>
      <c r="D156" s="29">
        <v>4</v>
      </c>
      <c r="E156" s="29">
        <v>3</v>
      </c>
      <c r="F156" s="29">
        <v>3</v>
      </c>
      <c r="G156" s="22">
        <v>0</v>
      </c>
      <c r="H156" s="38">
        <v>13</v>
      </c>
      <c r="I156" s="37">
        <v>4</v>
      </c>
      <c r="J156" s="37">
        <v>5</v>
      </c>
      <c r="K156" s="37">
        <v>6</v>
      </c>
      <c r="L156" s="37">
        <v>6</v>
      </c>
      <c r="M156" s="29">
        <v>1295949.3939999999</v>
      </c>
    </row>
    <row r="157" spans="1:13" x14ac:dyDescent="0.25">
      <c r="A157" s="20" t="s">
        <v>2296</v>
      </c>
      <c r="B157" s="29">
        <v>3</v>
      </c>
      <c r="C157" s="29">
        <v>2</v>
      </c>
      <c r="D157" s="29">
        <v>3</v>
      </c>
      <c r="E157" s="29">
        <v>3</v>
      </c>
      <c r="F157" s="29">
        <v>3</v>
      </c>
      <c r="G157" s="22">
        <v>0</v>
      </c>
      <c r="H157" s="38">
        <v>12</v>
      </c>
      <c r="I157" s="37">
        <v>5</v>
      </c>
      <c r="J157" s="37">
        <v>5</v>
      </c>
      <c r="K157" s="37">
        <v>5</v>
      </c>
      <c r="L157" s="37">
        <v>6</v>
      </c>
      <c r="M157" s="29">
        <v>1194949.4939999999</v>
      </c>
    </row>
    <row r="158" spans="1:13" x14ac:dyDescent="0.25">
      <c r="A158" s="20" t="s">
        <v>2467</v>
      </c>
      <c r="B158" s="29">
        <v>5</v>
      </c>
      <c r="C158" s="29">
        <v>0</v>
      </c>
      <c r="D158" s="29">
        <v>0</v>
      </c>
      <c r="E158" s="29">
        <v>5</v>
      </c>
      <c r="F158" s="29">
        <v>0</v>
      </c>
      <c r="G158" s="22">
        <v>0</v>
      </c>
      <c r="H158" s="38">
        <v>10</v>
      </c>
      <c r="I158" s="37">
        <v>3</v>
      </c>
      <c r="J158" s="37">
        <v>3</v>
      </c>
      <c r="K158" s="37">
        <v>99</v>
      </c>
      <c r="L158" s="37">
        <v>99</v>
      </c>
      <c r="M158" s="29">
        <v>996960.00099999993</v>
      </c>
    </row>
    <row r="159" spans="1:13" x14ac:dyDescent="0.25">
      <c r="A159" s="20" t="s">
        <v>2299</v>
      </c>
      <c r="B159" s="29">
        <v>0</v>
      </c>
      <c r="C159" s="29">
        <v>3</v>
      </c>
      <c r="D159" s="29">
        <v>0</v>
      </c>
      <c r="E159" s="29">
        <v>4</v>
      </c>
      <c r="F159" s="29">
        <v>0</v>
      </c>
      <c r="G159" s="22">
        <v>0</v>
      </c>
      <c r="H159" s="38">
        <v>7</v>
      </c>
      <c r="I159" s="37">
        <v>4</v>
      </c>
      <c r="J159" s="37">
        <v>5</v>
      </c>
      <c r="K159" s="37">
        <v>99</v>
      </c>
      <c r="L159" s="37">
        <v>99</v>
      </c>
      <c r="M159" s="29">
        <v>695940.00099999993</v>
      </c>
    </row>
    <row r="160" spans="1:13" x14ac:dyDescent="0.25">
      <c r="A160" s="20" t="s">
        <v>3185</v>
      </c>
      <c r="B160" s="29">
        <v>2</v>
      </c>
      <c r="C160" s="29">
        <v>4</v>
      </c>
      <c r="D160" s="29">
        <v>0</v>
      </c>
      <c r="E160" s="29">
        <v>0</v>
      </c>
      <c r="F160" s="29">
        <v>0</v>
      </c>
      <c r="G160" s="22">
        <v>0</v>
      </c>
      <c r="H160" s="38">
        <v>6</v>
      </c>
      <c r="I160" s="37">
        <v>4</v>
      </c>
      <c r="J160" s="37">
        <v>7</v>
      </c>
      <c r="K160" s="37">
        <v>99</v>
      </c>
      <c r="L160" s="37">
        <v>99</v>
      </c>
      <c r="M160" s="29">
        <v>595920.00099999993</v>
      </c>
    </row>
    <row r="161" spans="1:13" x14ac:dyDescent="0.25">
      <c r="A161" s="20" t="s">
        <v>2333</v>
      </c>
      <c r="B161" s="29">
        <v>0</v>
      </c>
      <c r="C161" s="29">
        <v>1</v>
      </c>
      <c r="D161" s="29">
        <v>3</v>
      </c>
      <c r="E161" s="29">
        <v>1</v>
      </c>
      <c r="F161" s="29">
        <v>0</v>
      </c>
      <c r="G161" s="22">
        <v>0</v>
      </c>
      <c r="H161" s="38">
        <v>5</v>
      </c>
      <c r="I161" s="37">
        <v>6</v>
      </c>
      <c r="J161" s="37">
        <v>11</v>
      </c>
      <c r="K161" s="37">
        <v>12</v>
      </c>
      <c r="L161" s="37">
        <v>99</v>
      </c>
      <c r="M161" s="29">
        <v>493888.701</v>
      </c>
    </row>
    <row r="162" spans="1:13" x14ac:dyDescent="0.25">
      <c r="A162" s="20" t="s">
        <v>3204</v>
      </c>
      <c r="B162" s="29">
        <v>0</v>
      </c>
      <c r="C162" s="29">
        <v>1</v>
      </c>
      <c r="D162" s="29">
        <v>2</v>
      </c>
      <c r="E162" s="29">
        <v>1</v>
      </c>
      <c r="F162" s="29">
        <v>0</v>
      </c>
      <c r="G162" s="22">
        <v>0</v>
      </c>
      <c r="H162" s="38">
        <v>4</v>
      </c>
      <c r="I162" s="37">
        <v>7</v>
      </c>
      <c r="J162" s="37">
        <v>9</v>
      </c>
      <c r="K162" s="37">
        <v>12</v>
      </c>
      <c r="L162" s="37">
        <v>99</v>
      </c>
      <c r="M162" s="29">
        <v>392908.701</v>
      </c>
    </row>
    <row r="163" spans="1:13" x14ac:dyDescent="0.25">
      <c r="A163" s="20" t="s">
        <v>2300</v>
      </c>
      <c r="B163" s="29">
        <v>1</v>
      </c>
      <c r="C163" s="29">
        <v>1</v>
      </c>
      <c r="D163" s="29">
        <v>0</v>
      </c>
      <c r="E163" s="29">
        <v>2</v>
      </c>
      <c r="F163" s="29">
        <v>0</v>
      </c>
      <c r="G163" s="22">
        <v>0</v>
      </c>
      <c r="H163" s="38">
        <v>4</v>
      </c>
      <c r="I163" s="37">
        <v>8</v>
      </c>
      <c r="J163" s="37">
        <v>9</v>
      </c>
      <c r="K163" s="37">
        <v>10</v>
      </c>
      <c r="L163" s="37">
        <v>99</v>
      </c>
      <c r="M163" s="29">
        <v>391908.90100000001</v>
      </c>
    </row>
    <row r="164" spans="1:13" x14ac:dyDescent="0.25">
      <c r="A164" s="20" t="s">
        <v>2468</v>
      </c>
      <c r="B164" s="29">
        <v>1</v>
      </c>
      <c r="C164" s="29">
        <v>0</v>
      </c>
      <c r="D164" s="29">
        <v>0</v>
      </c>
      <c r="E164" s="29">
        <v>2</v>
      </c>
      <c r="F164" s="29">
        <v>0</v>
      </c>
      <c r="G164" s="22">
        <v>0</v>
      </c>
      <c r="H164" s="38">
        <v>3</v>
      </c>
      <c r="I164" s="37">
        <v>7</v>
      </c>
      <c r="J164" s="37">
        <v>9</v>
      </c>
      <c r="K164" s="37">
        <v>99</v>
      </c>
      <c r="L164" s="37">
        <v>99</v>
      </c>
      <c r="M164" s="29">
        <v>292900.00099999999</v>
      </c>
    </row>
    <row r="165" spans="1:13" x14ac:dyDescent="0.25">
      <c r="A165" s="20" t="s">
        <v>2332</v>
      </c>
      <c r="B165" s="29">
        <v>0</v>
      </c>
      <c r="C165" s="29">
        <v>1</v>
      </c>
      <c r="D165" s="29">
        <v>0</v>
      </c>
      <c r="E165" s="29">
        <v>1</v>
      </c>
      <c r="F165" s="29">
        <v>0</v>
      </c>
      <c r="G165" s="22">
        <v>0</v>
      </c>
      <c r="H165" s="38">
        <v>2</v>
      </c>
      <c r="I165" s="37">
        <v>10</v>
      </c>
      <c r="J165" s="37">
        <v>10</v>
      </c>
      <c r="K165" s="37">
        <v>99</v>
      </c>
      <c r="L165" s="37">
        <v>99</v>
      </c>
      <c r="M165" s="29">
        <v>189890.00100000002</v>
      </c>
    </row>
    <row r="166" spans="1:13" x14ac:dyDescent="0.25">
      <c r="A166" s="20" t="s">
        <v>3187</v>
      </c>
      <c r="B166" s="29">
        <v>1</v>
      </c>
      <c r="C166" s="29">
        <v>0</v>
      </c>
      <c r="D166" s="29">
        <v>0</v>
      </c>
      <c r="E166" s="29">
        <v>1</v>
      </c>
      <c r="F166" s="29">
        <v>0</v>
      </c>
      <c r="G166" s="22">
        <v>0</v>
      </c>
      <c r="H166" s="38">
        <v>2</v>
      </c>
      <c r="I166" s="37">
        <v>11</v>
      </c>
      <c r="J166" s="37">
        <v>11</v>
      </c>
      <c r="K166" s="37">
        <v>99</v>
      </c>
      <c r="L166" s="37">
        <v>99</v>
      </c>
      <c r="M166" s="29">
        <v>188880.00100000002</v>
      </c>
    </row>
    <row r="167" spans="1:13" x14ac:dyDescent="0.25">
      <c r="A167" s="19" t="s">
        <v>21</v>
      </c>
      <c r="B167" s="22"/>
      <c r="C167" s="22"/>
      <c r="D167" s="22"/>
      <c r="E167" s="22"/>
      <c r="F167" s="22"/>
      <c r="G167" s="22"/>
      <c r="H167" s="9"/>
      <c r="I167" s="24"/>
      <c r="J167" s="24"/>
      <c r="K167" s="24"/>
      <c r="L167" s="24"/>
      <c r="M167" s="22"/>
    </row>
    <row r="168" spans="1:13" x14ac:dyDescent="0.25">
      <c r="A168" s="20" t="s">
        <v>2313</v>
      </c>
      <c r="B168" s="29">
        <v>9</v>
      </c>
      <c r="C168" s="29">
        <v>9</v>
      </c>
      <c r="D168" s="29">
        <v>7</v>
      </c>
      <c r="E168" s="29">
        <v>9</v>
      </c>
      <c r="F168" s="29">
        <v>0</v>
      </c>
      <c r="G168" s="22">
        <v>0</v>
      </c>
      <c r="H168" s="38">
        <v>34</v>
      </c>
      <c r="I168" s="37">
        <v>1</v>
      </c>
      <c r="J168" s="37">
        <v>1</v>
      </c>
      <c r="K168" s="37">
        <v>1</v>
      </c>
      <c r="L168" s="37">
        <v>2</v>
      </c>
      <c r="M168" s="29">
        <v>3398989.898</v>
      </c>
    </row>
    <row r="169" spans="1:13" x14ac:dyDescent="0.25">
      <c r="A169" s="20" t="s">
        <v>2312</v>
      </c>
      <c r="B169" s="29">
        <v>7</v>
      </c>
      <c r="C169" s="29">
        <v>7</v>
      </c>
      <c r="D169" s="29">
        <v>5</v>
      </c>
      <c r="E169" s="29">
        <v>0</v>
      </c>
      <c r="F169" s="29">
        <v>9</v>
      </c>
      <c r="G169" s="22">
        <v>0</v>
      </c>
      <c r="H169" s="38">
        <v>28</v>
      </c>
      <c r="I169" s="37">
        <v>1</v>
      </c>
      <c r="J169" s="37">
        <v>2</v>
      </c>
      <c r="K169" s="37">
        <v>2</v>
      </c>
      <c r="L169" s="37">
        <v>3</v>
      </c>
      <c r="M169" s="29">
        <v>2798979.7969999998</v>
      </c>
    </row>
    <row r="170" spans="1:13" x14ac:dyDescent="0.25">
      <c r="A170" s="20" t="s">
        <v>3188</v>
      </c>
      <c r="B170" s="29">
        <v>5</v>
      </c>
      <c r="C170" s="29">
        <v>4</v>
      </c>
      <c r="D170" s="29">
        <v>3</v>
      </c>
      <c r="E170" s="29">
        <v>0</v>
      </c>
      <c r="F170" s="29">
        <v>5</v>
      </c>
      <c r="G170" s="22">
        <v>0</v>
      </c>
      <c r="H170" s="38">
        <v>17</v>
      </c>
      <c r="I170" s="37">
        <v>3</v>
      </c>
      <c r="J170" s="37">
        <v>3</v>
      </c>
      <c r="K170" s="37">
        <v>4</v>
      </c>
      <c r="L170" s="37">
        <v>5</v>
      </c>
      <c r="M170" s="29">
        <v>1696969.5950000002</v>
      </c>
    </row>
    <row r="171" spans="1:13" x14ac:dyDescent="0.25">
      <c r="A171" s="20" t="s">
        <v>2335</v>
      </c>
      <c r="B171" s="29">
        <v>0</v>
      </c>
      <c r="C171" s="29">
        <v>5</v>
      </c>
      <c r="D171" s="29">
        <v>4</v>
      </c>
      <c r="E171" s="29">
        <v>7</v>
      </c>
      <c r="F171" s="29">
        <v>0</v>
      </c>
      <c r="G171" s="22">
        <v>0</v>
      </c>
      <c r="H171" s="38">
        <v>16</v>
      </c>
      <c r="I171" s="37">
        <v>2</v>
      </c>
      <c r="J171" s="37">
        <v>3</v>
      </c>
      <c r="K171" s="37">
        <v>4</v>
      </c>
      <c r="L171" s="37">
        <v>99</v>
      </c>
      <c r="M171" s="29">
        <v>1597969.5010000002</v>
      </c>
    </row>
    <row r="172" spans="1:13" x14ac:dyDescent="0.25">
      <c r="A172" s="20" t="s">
        <v>2315</v>
      </c>
      <c r="B172" s="29">
        <v>2</v>
      </c>
      <c r="C172" s="29">
        <v>2</v>
      </c>
      <c r="D172" s="29">
        <v>0</v>
      </c>
      <c r="E172" s="29">
        <v>3</v>
      </c>
      <c r="F172" s="29">
        <v>7</v>
      </c>
      <c r="G172" s="22">
        <v>0</v>
      </c>
      <c r="H172" s="38">
        <v>14</v>
      </c>
      <c r="I172" s="37">
        <v>2</v>
      </c>
      <c r="J172" s="37">
        <v>6</v>
      </c>
      <c r="K172" s="37">
        <v>7</v>
      </c>
      <c r="L172" s="37">
        <v>8</v>
      </c>
      <c r="M172" s="29">
        <v>1397939.2920000001</v>
      </c>
    </row>
    <row r="173" spans="1:13" x14ac:dyDescent="0.25">
      <c r="A173" s="20" t="s">
        <v>2334</v>
      </c>
      <c r="B173" s="29">
        <v>0</v>
      </c>
      <c r="C173" s="29">
        <v>2</v>
      </c>
      <c r="D173" s="29">
        <v>2</v>
      </c>
      <c r="E173" s="29">
        <v>5</v>
      </c>
      <c r="F173" s="29">
        <v>4</v>
      </c>
      <c r="G173" s="22">
        <v>0</v>
      </c>
      <c r="H173" s="38">
        <v>13</v>
      </c>
      <c r="I173" s="37">
        <v>3</v>
      </c>
      <c r="J173" s="37">
        <v>4</v>
      </c>
      <c r="K173" s="37">
        <v>7</v>
      </c>
      <c r="L173" s="37">
        <v>7</v>
      </c>
      <c r="M173" s="29">
        <v>1296959.2930000001</v>
      </c>
    </row>
    <row r="174" spans="1:13" x14ac:dyDescent="0.25">
      <c r="A174" s="20" t="s">
        <v>2316</v>
      </c>
      <c r="B174" s="29">
        <v>4</v>
      </c>
      <c r="C174" s="29">
        <v>3</v>
      </c>
      <c r="D174" s="29">
        <v>3</v>
      </c>
      <c r="E174" s="29">
        <v>3</v>
      </c>
      <c r="F174" s="29">
        <v>0</v>
      </c>
      <c r="G174" s="22">
        <v>0</v>
      </c>
      <c r="H174" s="38">
        <v>13</v>
      </c>
      <c r="I174" s="37">
        <v>4</v>
      </c>
      <c r="J174" s="37">
        <v>5</v>
      </c>
      <c r="K174" s="37">
        <v>5</v>
      </c>
      <c r="L174" s="37">
        <v>6</v>
      </c>
      <c r="M174" s="29">
        <v>1295949.4939999999</v>
      </c>
    </row>
    <row r="175" spans="1:13" x14ac:dyDescent="0.25">
      <c r="A175" s="20" t="s">
        <v>2314</v>
      </c>
      <c r="B175" s="29">
        <v>3</v>
      </c>
      <c r="C175" s="29">
        <v>3</v>
      </c>
      <c r="D175" s="29">
        <v>0</v>
      </c>
      <c r="E175" s="29">
        <v>4</v>
      </c>
      <c r="F175" s="29">
        <v>0</v>
      </c>
      <c r="G175" s="22">
        <v>0</v>
      </c>
      <c r="H175" s="38">
        <v>10</v>
      </c>
      <c r="I175" s="37">
        <v>4</v>
      </c>
      <c r="J175" s="37">
        <v>6</v>
      </c>
      <c r="K175" s="37">
        <v>6</v>
      </c>
      <c r="L175" s="37">
        <v>99</v>
      </c>
      <c r="M175" s="29">
        <v>995939.30099999998</v>
      </c>
    </row>
    <row r="176" spans="1:13" x14ac:dyDescent="0.25">
      <c r="A176" s="20" t="s">
        <v>2347</v>
      </c>
      <c r="B176" s="29">
        <v>3</v>
      </c>
      <c r="C176" s="29">
        <v>0</v>
      </c>
      <c r="D176" s="29">
        <v>2</v>
      </c>
      <c r="E176" s="29">
        <v>2</v>
      </c>
      <c r="F176" s="29">
        <v>3</v>
      </c>
      <c r="G176" s="22">
        <v>0</v>
      </c>
      <c r="H176" s="38">
        <v>10</v>
      </c>
      <c r="I176" s="37">
        <v>5</v>
      </c>
      <c r="J176" s="37">
        <v>5</v>
      </c>
      <c r="K176" s="37">
        <v>7</v>
      </c>
      <c r="L176" s="37">
        <v>8</v>
      </c>
      <c r="M176" s="29">
        <v>994949.29200000002</v>
      </c>
    </row>
    <row r="177" spans="1:13" x14ac:dyDescent="0.25">
      <c r="A177" s="20" t="s">
        <v>2311</v>
      </c>
      <c r="B177" s="29">
        <v>0</v>
      </c>
      <c r="C177" s="29">
        <v>0</v>
      </c>
      <c r="D177" s="29">
        <v>9</v>
      </c>
      <c r="E177" s="29">
        <v>0</v>
      </c>
      <c r="F177" s="29">
        <v>0</v>
      </c>
      <c r="G177" s="22">
        <v>0</v>
      </c>
      <c r="H177" s="38">
        <v>9</v>
      </c>
      <c r="I177" s="37">
        <v>1</v>
      </c>
      <c r="J177" s="37">
        <v>99</v>
      </c>
      <c r="K177" s="37">
        <v>99</v>
      </c>
      <c r="L177" s="37">
        <v>99</v>
      </c>
      <c r="M177" s="29">
        <v>898000.00099999993</v>
      </c>
    </row>
    <row r="178" spans="1:13" x14ac:dyDescent="0.25">
      <c r="A178" s="20" t="s">
        <v>2317</v>
      </c>
      <c r="B178" s="29">
        <v>2</v>
      </c>
      <c r="C178" s="29">
        <v>0</v>
      </c>
      <c r="D178" s="29">
        <v>0</v>
      </c>
      <c r="E178" s="29">
        <v>2</v>
      </c>
      <c r="F178" s="29">
        <v>3</v>
      </c>
      <c r="G178" s="22">
        <v>0</v>
      </c>
      <c r="H178" s="38">
        <v>7</v>
      </c>
      <c r="I178" s="37">
        <v>6</v>
      </c>
      <c r="J178" s="37">
        <v>8</v>
      </c>
      <c r="K178" s="37">
        <v>8</v>
      </c>
      <c r="L178" s="37">
        <v>99</v>
      </c>
      <c r="M178" s="29">
        <v>693919.10099999991</v>
      </c>
    </row>
    <row r="179" spans="1:13" x14ac:dyDescent="0.25">
      <c r="A179" s="20" t="s">
        <v>2435</v>
      </c>
      <c r="B179" s="29">
        <v>1</v>
      </c>
      <c r="C179" s="29">
        <v>1</v>
      </c>
      <c r="D179" s="29">
        <v>1</v>
      </c>
      <c r="E179" s="29">
        <v>0</v>
      </c>
      <c r="F179" s="29">
        <v>0</v>
      </c>
      <c r="G179" s="22">
        <v>0</v>
      </c>
      <c r="H179" s="38">
        <v>3</v>
      </c>
      <c r="I179" s="37">
        <v>9</v>
      </c>
      <c r="J179" s="37">
        <v>10</v>
      </c>
      <c r="K179" s="37">
        <v>10</v>
      </c>
      <c r="L179" s="37">
        <v>99</v>
      </c>
      <c r="M179" s="29">
        <v>290898.90100000001</v>
      </c>
    </row>
    <row r="180" spans="1:13" x14ac:dyDescent="0.25">
      <c r="A180" s="20" t="s">
        <v>2436</v>
      </c>
      <c r="B180" s="29">
        <v>0</v>
      </c>
      <c r="C180" s="29">
        <v>1</v>
      </c>
      <c r="D180" s="29">
        <v>1</v>
      </c>
      <c r="E180" s="29">
        <v>1</v>
      </c>
      <c r="F180" s="29">
        <v>0</v>
      </c>
      <c r="G180" s="22">
        <v>0</v>
      </c>
      <c r="H180" s="38">
        <v>3</v>
      </c>
      <c r="I180" s="37">
        <v>9</v>
      </c>
      <c r="J180" s="37">
        <v>10</v>
      </c>
      <c r="K180" s="37">
        <v>11</v>
      </c>
      <c r="L180" s="37">
        <v>99</v>
      </c>
      <c r="M180" s="29">
        <v>290898.80100000004</v>
      </c>
    </row>
    <row r="181" spans="1:13" x14ac:dyDescent="0.25">
      <c r="A181" s="20" t="s">
        <v>2434</v>
      </c>
      <c r="B181" s="29">
        <v>1</v>
      </c>
      <c r="C181" s="29">
        <v>1</v>
      </c>
      <c r="D181" s="29">
        <v>0</v>
      </c>
      <c r="E181" s="29">
        <v>0</v>
      </c>
      <c r="F181" s="29">
        <v>0</v>
      </c>
      <c r="G181" s="22">
        <v>0</v>
      </c>
      <c r="H181" s="38">
        <v>2</v>
      </c>
      <c r="I181" s="37">
        <v>9</v>
      </c>
      <c r="J181" s="37">
        <v>9</v>
      </c>
      <c r="K181" s="37">
        <v>99</v>
      </c>
      <c r="L181" s="37">
        <v>99</v>
      </c>
      <c r="M181" s="29">
        <v>190900.00100000002</v>
      </c>
    </row>
    <row r="182" spans="1:13" x14ac:dyDescent="0.25">
      <c r="A182" s="19" t="s">
        <v>430</v>
      </c>
      <c r="B182" s="22"/>
      <c r="C182" s="22"/>
      <c r="D182" s="22"/>
      <c r="E182" s="22"/>
      <c r="F182" s="22"/>
      <c r="G182" s="22"/>
      <c r="H182" s="9"/>
      <c r="I182" s="24"/>
      <c r="J182" s="24"/>
      <c r="K182" s="24"/>
      <c r="L182" s="24"/>
      <c r="M182" s="22"/>
    </row>
    <row r="183" spans="1:13" x14ac:dyDescent="0.25">
      <c r="A183" s="20" t="s">
        <v>3175</v>
      </c>
      <c r="B183" s="29">
        <v>9</v>
      </c>
      <c r="C183" s="29">
        <v>9</v>
      </c>
      <c r="D183" s="29">
        <v>0</v>
      </c>
      <c r="E183" s="29">
        <v>9</v>
      </c>
      <c r="F183" s="29">
        <v>9</v>
      </c>
      <c r="G183" s="22">
        <v>0</v>
      </c>
      <c r="H183" s="38">
        <v>36</v>
      </c>
      <c r="I183" s="37">
        <v>1</v>
      </c>
      <c r="J183" s="37">
        <v>1</v>
      </c>
      <c r="K183" s="37">
        <v>1</v>
      </c>
      <c r="L183" s="37">
        <v>1</v>
      </c>
      <c r="M183" s="29">
        <v>3598989.8989999997</v>
      </c>
    </row>
    <row r="184" spans="1:13" x14ac:dyDescent="0.25">
      <c r="A184" s="20" t="s">
        <v>3210</v>
      </c>
      <c r="B184" s="29">
        <v>0</v>
      </c>
      <c r="C184" s="29">
        <v>0</v>
      </c>
      <c r="D184" s="29">
        <v>9</v>
      </c>
      <c r="E184" s="29">
        <v>5</v>
      </c>
      <c r="F184" s="29">
        <v>7</v>
      </c>
      <c r="G184" s="22">
        <v>0</v>
      </c>
      <c r="H184" s="38">
        <v>21</v>
      </c>
      <c r="I184" s="37">
        <v>1</v>
      </c>
      <c r="J184" s="37">
        <v>2</v>
      </c>
      <c r="K184" s="37">
        <v>3</v>
      </c>
      <c r="L184" s="37">
        <v>99</v>
      </c>
      <c r="M184" s="29">
        <v>2098979.6010000003</v>
      </c>
    </row>
    <row r="185" spans="1:13" x14ac:dyDescent="0.25">
      <c r="A185" s="20" t="s">
        <v>3194</v>
      </c>
      <c r="B185" s="29">
        <v>0</v>
      </c>
      <c r="C185" s="29">
        <v>7</v>
      </c>
      <c r="D185" s="29">
        <v>7</v>
      </c>
      <c r="E185" s="29">
        <v>3</v>
      </c>
      <c r="F185" s="29">
        <v>4</v>
      </c>
      <c r="G185" s="22">
        <v>0</v>
      </c>
      <c r="H185" s="38">
        <v>21</v>
      </c>
      <c r="I185" s="37">
        <v>2</v>
      </c>
      <c r="J185" s="37">
        <v>2</v>
      </c>
      <c r="K185" s="37">
        <v>4</v>
      </c>
      <c r="L185" s="37">
        <v>5</v>
      </c>
      <c r="M185" s="29">
        <v>2097979.5950000002</v>
      </c>
    </row>
    <row r="186" spans="1:13" x14ac:dyDescent="0.25">
      <c r="A186" s="20" t="s">
        <v>3197</v>
      </c>
      <c r="B186" s="29">
        <v>0</v>
      </c>
      <c r="C186" s="29">
        <v>3</v>
      </c>
      <c r="D186" s="29">
        <v>4</v>
      </c>
      <c r="E186" s="29">
        <v>4</v>
      </c>
      <c r="F186" s="29">
        <v>0</v>
      </c>
      <c r="G186" s="22">
        <v>0</v>
      </c>
      <c r="H186" s="38">
        <v>11</v>
      </c>
      <c r="I186" s="37">
        <v>4</v>
      </c>
      <c r="J186" s="37">
        <v>4</v>
      </c>
      <c r="K186" s="37">
        <v>5</v>
      </c>
      <c r="L186" s="37">
        <v>99</v>
      </c>
      <c r="M186" s="29">
        <v>1095959.4010000001</v>
      </c>
    </row>
    <row r="187" spans="1:13" x14ac:dyDescent="0.25">
      <c r="A187" s="20" t="s">
        <v>3220</v>
      </c>
      <c r="B187" s="29">
        <v>0</v>
      </c>
      <c r="C187" s="29">
        <v>0</v>
      </c>
      <c r="D187" s="29">
        <v>0</v>
      </c>
      <c r="E187" s="29">
        <v>3</v>
      </c>
      <c r="F187" s="29">
        <v>5</v>
      </c>
      <c r="G187" s="22">
        <v>0</v>
      </c>
      <c r="H187" s="38">
        <v>8</v>
      </c>
      <c r="I187" s="37">
        <v>3</v>
      </c>
      <c r="J187" s="37">
        <v>6</v>
      </c>
      <c r="K187" s="37">
        <v>99</v>
      </c>
      <c r="L187" s="37">
        <v>99</v>
      </c>
      <c r="M187" s="29">
        <v>796930.00099999993</v>
      </c>
    </row>
    <row r="188" spans="1:13" x14ac:dyDescent="0.25">
      <c r="A188" s="20" t="s">
        <v>3219</v>
      </c>
      <c r="B188" s="29">
        <v>0</v>
      </c>
      <c r="C188" s="29">
        <v>0</v>
      </c>
      <c r="D188" s="29">
        <v>0</v>
      </c>
      <c r="E188" s="29">
        <v>7</v>
      </c>
      <c r="F188" s="29">
        <v>0</v>
      </c>
      <c r="G188" s="22">
        <v>0</v>
      </c>
      <c r="H188" s="38">
        <v>7</v>
      </c>
      <c r="I188" s="37">
        <v>2</v>
      </c>
      <c r="J188" s="37">
        <v>99</v>
      </c>
      <c r="K188" s="37">
        <v>99</v>
      </c>
      <c r="L188" s="37">
        <v>99</v>
      </c>
      <c r="M188" s="29">
        <v>697000.00099999993</v>
      </c>
    </row>
    <row r="189" spans="1:13" x14ac:dyDescent="0.25">
      <c r="A189" s="20" t="s">
        <v>3195</v>
      </c>
      <c r="B189" s="29">
        <v>0</v>
      </c>
      <c r="C189" s="29">
        <v>5</v>
      </c>
      <c r="D189" s="29">
        <v>0</v>
      </c>
      <c r="E189" s="29">
        <v>2</v>
      </c>
      <c r="F189" s="29">
        <v>0</v>
      </c>
      <c r="G189" s="22">
        <v>0</v>
      </c>
      <c r="H189" s="38">
        <v>7</v>
      </c>
      <c r="I189" s="37">
        <v>3</v>
      </c>
      <c r="J189" s="37">
        <v>7</v>
      </c>
      <c r="K189" s="37">
        <v>99</v>
      </c>
      <c r="L189" s="37">
        <v>99</v>
      </c>
      <c r="M189" s="29">
        <v>696920.00099999993</v>
      </c>
    </row>
    <row r="190" spans="1:13" x14ac:dyDescent="0.25">
      <c r="A190" s="20" t="s">
        <v>3211</v>
      </c>
      <c r="B190" s="29">
        <v>0</v>
      </c>
      <c r="C190" s="29">
        <v>0</v>
      </c>
      <c r="D190" s="29">
        <v>5</v>
      </c>
      <c r="E190" s="29">
        <v>0</v>
      </c>
      <c r="F190" s="29">
        <v>0</v>
      </c>
      <c r="G190" s="22">
        <v>0</v>
      </c>
      <c r="H190" s="38">
        <v>5</v>
      </c>
      <c r="I190" s="37">
        <v>3</v>
      </c>
      <c r="J190" s="37">
        <v>99</v>
      </c>
      <c r="K190" s="37">
        <v>99</v>
      </c>
      <c r="L190" s="37">
        <v>99</v>
      </c>
      <c r="M190" s="29">
        <v>496000.00099999999</v>
      </c>
    </row>
    <row r="191" spans="1:13" x14ac:dyDescent="0.25">
      <c r="A191" s="20" t="s">
        <v>3196</v>
      </c>
      <c r="B191" s="29">
        <v>0</v>
      </c>
      <c r="C191" s="29">
        <v>4</v>
      </c>
      <c r="D191" s="29">
        <v>0</v>
      </c>
      <c r="E191" s="29">
        <v>0</v>
      </c>
      <c r="F191" s="29">
        <v>0</v>
      </c>
      <c r="G191" s="22">
        <v>0</v>
      </c>
      <c r="H191" s="38">
        <v>4</v>
      </c>
      <c r="I191" s="37">
        <v>4</v>
      </c>
      <c r="J191" s="37">
        <v>99</v>
      </c>
      <c r="K191" s="37">
        <v>99</v>
      </c>
      <c r="L191" s="37">
        <v>99</v>
      </c>
      <c r="M191" s="29">
        <v>395000.00099999999</v>
      </c>
    </row>
    <row r="192" spans="1:13" x14ac:dyDescent="0.25">
      <c r="G192"/>
      <c r="H192"/>
      <c r="I192"/>
      <c r="J192"/>
      <c r="K192"/>
      <c r="L192"/>
    </row>
    <row r="193" spans="7:12" x14ac:dyDescent="0.25">
      <c r="G193"/>
      <c r="H193"/>
      <c r="I193"/>
      <c r="J193"/>
      <c r="K193"/>
      <c r="L193"/>
    </row>
    <row r="194" spans="7:12" x14ac:dyDescent="0.25">
      <c r="G194"/>
      <c r="H194"/>
      <c r="I194"/>
      <c r="J194"/>
      <c r="K194"/>
      <c r="L194"/>
    </row>
    <row r="195" spans="7:12" x14ac:dyDescent="0.25">
      <c r="G195"/>
      <c r="H195"/>
      <c r="I195"/>
      <c r="J195"/>
      <c r="K195"/>
      <c r="L195"/>
    </row>
    <row r="196" spans="7:12" x14ac:dyDescent="0.25">
      <c r="G196"/>
      <c r="H196"/>
      <c r="I196"/>
      <c r="J196"/>
      <c r="K196"/>
      <c r="L196"/>
    </row>
    <row r="197" spans="7:12" x14ac:dyDescent="0.25">
      <c r="G197"/>
      <c r="H197"/>
      <c r="I197"/>
      <c r="J197"/>
      <c r="K197"/>
      <c r="L197"/>
    </row>
    <row r="198" spans="7:12" x14ac:dyDescent="0.25">
      <c r="G198"/>
      <c r="H198"/>
      <c r="I198"/>
      <c r="J198"/>
      <c r="K198"/>
      <c r="L198"/>
    </row>
    <row r="199" spans="7:12" x14ac:dyDescent="0.25">
      <c r="G199"/>
      <c r="H199"/>
      <c r="I199"/>
      <c r="J199"/>
      <c r="K199"/>
      <c r="L199"/>
    </row>
    <row r="200" spans="7:12" x14ac:dyDescent="0.25">
      <c r="G200"/>
      <c r="H200"/>
      <c r="I200"/>
      <c r="J200"/>
      <c r="K200"/>
      <c r="L200"/>
    </row>
    <row r="201" spans="7:12" x14ac:dyDescent="0.25">
      <c r="G201"/>
      <c r="H201"/>
      <c r="I201"/>
      <c r="J201"/>
      <c r="K201"/>
      <c r="L201"/>
    </row>
    <row r="202" spans="7:12" x14ac:dyDescent="0.25">
      <c r="G202"/>
      <c r="H202"/>
      <c r="I202"/>
      <c r="J202"/>
      <c r="K202"/>
      <c r="L202"/>
    </row>
    <row r="203" spans="7:12" x14ac:dyDescent="0.25">
      <c r="G203"/>
    </row>
    <row r="204" spans="7:12" x14ac:dyDescent="0.25">
      <c r="G204"/>
    </row>
    <row r="205" spans="7:12" x14ac:dyDescent="0.25">
      <c r="G205"/>
    </row>
    <row r="206" spans="7:12" x14ac:dyDescent="0.25">
      <c r="G206"/>
    </row>
    <row r="207" spans="7:12" x14ac:dyDescent="0.25">
      <c r="G207"/>
    </row>
    <row r="208" spans="7:12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  <row r="222" spans="7:7" x14ac:dyDescent="0.25">
      <c r="G222"/>
    </row>
    <row r="223" spans="7:7" x14ac:dyDescent="0.25">
      <c r="G223"/>
    </row>
    <row r="224" spans="7:7" x14ac:dyDescent="0.25">
      <c r="G224"/>
    </row>
    <row r="225" spans="7:7" x14ac:dyDescent="0.25">
      <c r="G225"/>
    </row>
    <row r="226" spans="7:7" x14ac:dyDescent="0.25">
      <c r="G226"/>
    </row>
    <row r="227" spans="7:7" x14ac:dyDescent="0.25">
      <c r="G227"/>
    </row>
    <row r="228" spans="7:7" x14ac:dyDescent="0.25">
      <c r="G228"/>
    </row>
    <row r="229" spans="7:7" x14ac:dyDescent="0.25">
      <c r="G229"/>
    </row>
    <row r="230" spans="7:7" x14ac:dyDescent="0.25">
      <c r="G230"/>
    </row>
    <row r="231" spans="7:7" x14ac:dyDescent="0.25">
      <c r="G231"/>
    </row>
    <row r="232" spans="7:7" x14ac:dyDescent="0.25">
      <c r="G232"/>
    </row>
    <row r="233" spans="7:7" x14ac:dyDescent="0.25">
      <c r="G233"/>
    </row>
    <row r="234" spans="7:7" x14ac:dyDescent="0.25">
      <c r="G234"/>
    </row>
    <row r="235" spans="7:7" x14ac:dyDescent="0.25">
      <c r="G235"/>
    </row>
    <row r="236" spans="7:7" x14ac:dyDescent="0.25">
      <c r="G236"/>
    </row>
    <row r="237" spans="7:7" x14ac:dyDescent="0.25">
      <c r="G237"/>
    </row>
    <row r="238" spans="7:7" x14ac:dyDescent="0.25">
      <c r="G238"/>
    </row>
    <row r="239" spans="7:7" x14ac:dyDescent="0.25">
      <c r="G239"/>
    </row>
    <row r="240" spans="7:7" x14ac:dyDescent="0.25">
      <c r="G240"/>
    </row>
    <row r="241" spans="7:7" x14ac:dyDescent="0.25">
      <c r="G241"/>
    </row>
    <row r="242" spans="7:7" x14ac:dyDescent="0.25">
      <c r="G242"/>
    </row>
    <row r="243" spans="7:7" x14ac:dyDescent="0.25">
      <c r="G243"/>
    </row>
    <row r="244" spans="7:7" x14ac:dyDescent="0.25">
      <c r="G244"/>
    </row>
    <row r="245" spans="7:7" x14ac:dyDescent="0.25">
      <c r="G245"/>
    </row>
    <row r="246" spans="7:7" x14ac:dyDescent="0.25">
      <c r="G246"/>
    </row>
    <row r="247" spans="7:7" x14ac:dyDescent="0.25">
      <c r="G247"/>
    </row>
    <row r="248" spans="7:7" x14ac:dyDescent="0.25">
      <c r="G248"/>
    </row>
    <row r="249" spans="7:7" x14ac:dyDescent="0.25">
      <c r="G249"/>
    </row>
    <row r="250" spans="7:7" x14ac:dyDescent="0.25">
      <c r="G250"/>
    </row>
    <row r="251" spans="7:7" x14ac:dyDescent="0.25">
      <c r="G251"/>
    </row>
    <row r="252" spans="7:7" x14ac:dyDescent="0.25">
      <c r="G252"/>
    </row>
    <row r="253" spans="7:7" x14ac:dyDescent="0.25">
      <c r="G253"/>
    </row>
    <row r="254" spans="7:7" x14ac:dyDescent="0.25">
      <c r="G254"/>
    </row>
    <row r="255" spans="7:7" x14ac:dyDescent="0.25">
      <c r="G255"/>
    </row>
    <row r="256" spans="7:7" x14ac:dyDescent="0.25">
      <c r="G256"/>
    </row>
    <row r="257" spans="7:7" x14ac:dyDescent="0.25">
      <c r="G257"/>
    </row>
    <row r="258" spans="7:7" x14ac:dyDescent="0.25">
      <c r="G258"/>
    </row>
    <row r="259" spans="7:7" x14ac:dyDescent="0.25">
      <c r="G259"/>
    </row>
    <row r="260" spans="7:7" x14ac:dyDescent="0.25">
      <c r="G260"/>
    </row>
    <row r="261" spans="7:7" x14ac:dyDescent="0.25">
      <c r="G261"/>
    </row>
    <row r="262" spans="7:7" x14ac:dyDescent="0.25">
      <c r="G262"/>
    </row>
    <row r="263" spans="7:7" x14ac:dyDescent="0.25">
      <c r="G263"/>
    </row>
    <row r="264" spans="7:7" x14ac:dyDescent="0.25">
      <c r="G264"/>
    </row>
    <row r="265" spans="7:7" x14ac:dyDescent="0.25">
      <c r="G265"/>
    </row>
    <row r="266" spans="7:7" x14ac:dyDescent="0.25">
      <c r="G266"/>
    </row>
    <row r="267" spans="7:7" x14ac:dyDescent="0.25">
      <c r="G267"/>
    </row>
    <row r="268" spans="7:7" x14ac:dyDescent="0.25">
      <c r="G268"/>
    </row>
    <row r="269" spans="7:7" x14ac:dyDescent="0.25">
      <c r="G269"/>
    </row>
    <row r="270" spans="7:7" x14ac:dyDescent="0.25">
      <c r="G270"/>
    </row>
    <row r="271" spans="7:7" x14ac:dyDescent="0.25">
      <c r="G271"/>
    </row>
    <row r="272" spans="7:7" x14ac:dyDescent="0.25">
      <c r="G272"/>
    </row>
    <row r="273" spans="7:7" x14ac:dyDescent="0.25">
      <c r="G273"/>
    </row>
    <row r="274" spans="7:7" x14ac:dyDescent="0.25">
      <c r="G274"/>
    </row>
    <row r="275" spans="7:7" x14ac:dyDescent="0.25">
      <c r="G275"/>
    </row>
    <row r="276" spans="7:7" x14ac:dyDescent="0.25">
      <c r="G276"/>
    </row>
    <row r="277" spans="7:7" x14ac:dyDescent="0.25">
      <c r="G277"/>
    </row>
    <row r="278" spans="7:7" x14ac:dyDescent="0.25">
      <c r="G278"/>
    </row>
    <row r="279" spans="7:7" x14ac:dyDescent="0.25">
      <c r="G279"/>
    </row>
    <row r="280" spans="7:7" x14ac:dyDescent="0.25">
      <c r="G280"/>
    </row>
    <row r="281" spans="7:7" x14ac:dyDescent="0.25">
      <c r="G281"/>
    </row>
    <row r="282" spans="7:7" x14ac:dyDescent="0.25">
      <c r="G282"/>
    </row>
    <row r="283" spans="7:7" x14ac:dyDescent="0.25">
      <c r="G283"/>
    </row>
    <row r="284" spans="7:7" x14ac:dyDescent="0.25">
      <c r="G284"/>
    </row>
    <row r="285" spans="7:7" x14ac:dyDescent="0.25">
      <c r="G285"/>
    </row>
    <row r="286" spans="7:7" x14ac:dyDescent="0.25">
      <c r="G286"/>
    </row>
    <row r="287" spans="7:7" x14ac:dyDescent="0.25">
      <c r="G287"/>
    </row>
    <row r="288" spans="7:7" x14ac:dyDescent="0.25">
      <c r="G288"/>
    </row>
    <row r="289" spans="7:7" x14ac:dyDescent="0.25">
      <c r="G289"/>
    </row>
    <row r="290" spans="7:7" x14ac:dyDescent="0.25">
      <c r="G290"/>
    </row>
    <row r="291" spans="7:7" x14ac:dyDescent="0.25">
      <c r="G291"/>
    </row>
    <row r="292" spans="7:7" x14ac:dyDescent="0.25">
      <c r="G292"/>
    </row>
    <row r="293" spans="7:7" x14ac:dyDescent="0.25">
      <c r="G293"/>
    </row>
    <row r="294" spans="7:7" x14ac:dyDescent="0.25">
      <c r="G294"/>
    </row>
    <row r="295" spans="7:7" x14ac:dyDescent="0.25">
      <c r="G295"/>
    </row>
    <row r="296" spans="7:7" x14ac:dyDescent="0.25">
      <c r="G296"/>
    </row>
    <row r="297" spans="7:7" x14ac:dyDescent="0.25">
      <c r="G297"/>
    </row>
    <row r="298" spans="7:7" x14ac:dyDescent="0.25">
      <c r="G298"/>
    </row>
    <row r="299" spans="7:7" x14ac:dyDescent="0.25">
      <c r="G299"/>
    </row>
    <row r="300" spans="7:7" x14ac:dyDescent="0.25">
      <c r="G300"/>
    </row>
    <row r="301" spans="7:7" x14ac:dyDescent="0.25">
      <c r="G301"/>
    </row>
    <row r="302" spans="7:7" x14ac:dyDescent="0.25">
      <c r="G302"/>
    </row>
    <row r="303" spans="7:7" x14ac:dyDescent="0.25">
      <c r="G303"/>
    </row>
    <row r="304" spans="7:7" x14ac:dyDescent="0.25">
      <c r="G304"/>
    </row>
    <row r="305" spans="7:7" x14ac:dyDescent="0.25">
      <c r="G305"/>
    </row>
    <row r="306" spans="7:7" x14ac:dyDescent="0.25">
      <c r="G306"/>
    </row>
    <row r="307" spans="7:7" x14ac:dyDescent="0.25">
      <c r="G307"/>
    </row>
    <row r="308" spans="7:7" x14ac:dyDescent="0.25">
      <c r="G308"/>
    </row>
    <row r="309" spans="7:7" x14ac:dyDescent="0.25">
      <c r="G309"/>
    </row>
    <row r="310" spans="7:7" x14ac:dyDescent="0.25">
      <c r="G310"/>
    </row>
    <row r="311" spans="7:7" x14ac:dyDescent="0.25">
      <c r="G311"/>
    </row>
    <row r="312" spans="7:7" x14ac:dyDescent="0.25">
      <c r="G312"/>
    </row>
    <row r="313" spans="7:7" x14ac:dyDescent="0.25">
      <c r="G313"/>
    </row>
    <row r="314" spans="7:7" x14ac:dyDescent="0.25">
      <c r="G314"/>
    </row>
    <row r="315" spans="7:7" x14ac:dyDescent="0.25">
      <c r="G315"/>
    </row>
    <row r="316" spans="7:7" x14ac:dyDescent="0.25">
      <c r="G316"/>
    </row>
    <row r="317" spans="7:7" x14ac:dyDescent="0.25">
      <c r="G317"/>
    </row>
    <row r="318" spans="7:7" x14ac:dyDescent="0.25">
      <c r="G318"/>
    </row>
    <row r="319" spans="7:7" x14ac:dyDescent="0.25">
      <c r="G319"/>
    </row>
    <row r="320" spans="7:7" x14ac:dyDescent="0.25">
      <c r="G320"/>
    </row>
    <row r="321" spans="7:7" x14ac:dyDescent="0.25">
      <c r="G321"/>
    </row>
    <row r="322" spans="7:7" x14ac:dyDescent="0.25">
      <c r="G322"/>
    </row>
    <row r="323" spans="7:7" x14ac:dyDescent="0.25">
      <c r="G323"/>
    </row>
    <row r="324" spans="7:7" x14ac:dyDescent="0.25">
      <c r="G324"/>
    </row>
    <row r="325" spans="7:7" x14ac:dyDescent="0.25">
      <c r="G325"/>
    </row>
    <row r="326" spans="7:7" x14ac:dyDescent="0.25">
      <c r="G326"/>
    </row>
    <row r="327" spans="7:7" x14ac:dyDescent="0.25">
      <c r="G327"/>
    </row>
    <row r="328" spans="7:7" x14ac:dyDescent="0.25">
      <c r="G328"/>
    </row>
    <row r="329" spans="7:7" x14ac:dyDescent="0.25">
      <c r="G329"/>
    </row>
    <row r="330" spans="7:7" x14ac:dyDescent="0.25">
      <c r="G330"/>
    </row>
    <row r="331" spans="7:7" x14ac:dyDescent="0.25">
      <c r="G331"/>
    </row>
    <row r="332" spans="7:7" x14ac:dyDescent="0.25">
      <c r="G332"/>
    </row>
    <row r="333" spans="7:7" x14ac:dyDescent="0.25">
      <c r="G333"/>
    </row>
    <row r="334" spans="7:7" x14ac:dyDescent="0.25">
      <c r="G334"/>
    </row>
    <row r="335" spans="7:7" x14ac:dyDescent="0.25">
      <c r="G335"/>
    </row>
    <row r="336" spans="7:7" x14ac:dyDescent="0.25">
      <c r="G336"/>
    </row>
    <row r="337" spans="7:7" x14ac:dyDescent="0.25">
      <c r="G337"/>
    </row>
    <row r="338" spans="7:7" x14ac:dyDescent="0.25">
      <c r="G338"/>
    </row>
    <row r="339" spans="7:7" x14ac:dyDescent="0.25">
      <c r="G339"/>
    </row>
    <row r="340" spans="7:7" x14ac:dyDescent="0.25">
      <c r="G340"/>
    </row>
    <row r="341" spans="7:7" x14ac:dyDescent="0.25">
      <c r="G341"/>
    </row>
    <row r="342" spans="7:7" x14ac:dyDescent="0.25">
      <c r="G342"/>
    </row>
    <row r="343" spans="7:7" x14ac:dyDescent="0.25">
      <c r="G343"/>
    </row>
    <row r="344" spans="7:7" x14ac:dyDescent="0.25">
      <c r="G344"/>
    </row>
    <row r="345" spans="7:7" x14ac:dyDescent="0.25">
      <c r="G345"/>
    </row>
    <row r="346" spans="7:7" x14ac:dyDescent="0.25">
      <c r="G346"/>
    </row>
    <row r="347" spans="7:7" x14ac:dyDescent="0.25">
      <c r="G347"/>
    </row>
    <row r="348" spans="7:7" x14ac:dyDescent="0.25">
      <c r="G348"/>
    </row>
    <row r="349" spans="7:7" x14ac:dyDescent="0.25">
      <c r="G349"/>
    </row>
    <row r="350" spans="7:7" x14ac:dyDescent="0.25">
      <c r="G350"/>
    </row>
    <row r="351" spans="7:7" x14ac:dyDescent="0.25">
      <c r="G351"/>
    </row>
    <row r="352" spans="7:7" x14ac:dyDescent="0.25">
      <c r="G352"/>
    </row>
    <row r="353" spans="7:7" x14ac:dyDescent="0.25">
      <c r="G353"/>
    </row>
    <row r="354" spans="7:7" x14ac:dyDescent="0.25">
      <c r="G354"/>
    </row>
    <row r="355" spans="7:7" x14ac:dyDescent="0.25">
      <c r="G355"/>
    </row>
    <row r="356" spans="7:7" x14ac:dyDescent="0.25">
      <c r="G356"/>
    </row>
    <row r="357" spans="7:7" x14ac:dyDescent="0.25">
      <c r="G357"/>
    </row>
    <row r="358" spans="7:7" x14ac:dyDescent="0.25">
      <c r="G358"/>
    </row>
    <row r="359" spans="7:7" x14ac:dyDescent="0.25">
      <c r="G359"/>
    </row>
    <row r="360" spans="7:7" x14ac:dyDescent="0.25">
      <c r="G360"/>
    </row>
    <row r="361" spans="7:7" x14ac:dyDescent="0.25">
      <c r="G361"/>
    </row>
    <row r="362" spans="7:7" x14ac:dyDescent="0.25">
      <c r="G362"/>
    </row>
    <row r="363" spans="7:7" x14ac:dyDescent="0.25">
      <c r="G363"/>
    </row>
    <row r="364" spans="7:7" x14ac:dyDescent="0.25">
      <c r="G364"/>
    </row>
    <row r="365" spans="7:7" x14ac:dyDescent="0.25">
      <c r="G365"/>
    </row>
    <row r="366" spans="7:7" x14ac:dyDescent="0.25">
      <c r="G366"/>
    </row>
    <row r="367" spans="7:7" x14ac:dyDescent="0.25">
      <c r="G367"/>
    </row>
    <row r="368" spans="7:7" x14ac:dyDescent="0.25">
      <c r="G368"/>
    </row>
    <row r="369" spans="7:7" x14ac:dyDescent="0.25">
      <c r="G369"/>
    </row>
    <row r="370" spans="7:7" x14ac:dyDescent="0.25">
      <c r="G370"/>
    </row>
    <row r="371" spans="7:7" x14ac:dyDescent="0.25">
      <c r="G371"/>
    </row>
    <row r="372" spans="7:7" x14ac:dyDescent="0.25">
      <c r="G372"/>
    </row>
    <row r="373" spans="7:7" x14ac:dyDescent="0.25">
      <c r="G373"/>
    </row>
    <row r="374" spans="7:7" x14ac:dyDescent="0.25">
      <c r="G374"/>
    </row>
    <row r="375" spans="7:7" x14ac:dyDescent="0.25">
      <c r="G375"/>
    </row>
    <row r="376" spans="7:7" x14ac:dyDescent="0.25">
      <c r="G376"/>
    </row>
    <row r="377" spans="7:7" x14ac:dyDescent="0.25">
      <c r="G377"/>
    </row>
    <row r="378" spans="7:7" x14ac:dyDescent="0.25">
      <c r="G378"/>
    </row>
    <row r="379" spans="7:7" x14ac:dyDescent="0.25">
      <c r="G379"/>
    </row>
    <row r="380" spans="7:7" x14ac:dyDescent="0.25">
      <c r="G380"/>
    </row>
    <row r="381" spans="7:7" x14ac:dyDescent="0.25">
      <c r="G381"/>
    </row>
    <row r="382" spans="7:7" x14ac:dyDescent="0.25">
      <c r="G382"/>
    </row>
    <row r="383" spans="7:7" x14ac:dyDescent="0.25">
      <c r="G383"/>
    </row>
    <row r="384" spans="7:7" x14ac:dyDescent="0.25">
      <c r="G384"/>
    </row>
    <row r="385" spans="7:7" x14ac:dyDescent="0.25">
      <c r="G385"/>
    </row>
    <row r="386" spans="7:7" x14ac:dyDescent="0.25">
      <c r="G386"/>
    </row>
    <row r="387" spans="7:7" x14ac:dyDescent="0.25">
      <c r="G387"/>
    </row>
    <row r="388" spans="7:7" x14ac:dyDescent="0.25">
      <c r="G388"/>
    </row>
    <row r="389" spans="7:7" x14ac:dyDescent="0.25">
      <c r="G389"/>
    </row>
    <row r="390" spans="7:7" x14ac:dyDescent="0.25">
      <c r="G390"/>
    </row>
    <row r="391" spans="7:7" x14ac:dyDescent="0.25">
      <c r="G391"/>
    </row>
    <row r="392" spans="7:7" x14ac:dyDescent="0.25">
      <c r="G392"/>
    </row>
    <row r="393" spans="7:7" x14ac:dyDescent="0.25">
      <c r="G393"/>
    </row>
    <row r="394" spans="7:7" x14ac:dyDescent="0.25">
      <c r="G394"/>
    </row>
    <row r="395" spans="7:7" x14ac:dyDescent="0.25">
      <c r="G395"/>
    </row>
    <row r="396" spans="7:7" x14ac:dyDescent="0.25">
      <c r="G396"/>
    </row>
    <row r="397" spans="7:7" x14ac:dyDescent="0.25">
      <c r="G397"/>
    </row>
    <row r="398" spans="7:7" x14ac:dyDescent="0.25">
      <c r="G398"/>
    </row>
    <row r="399" spans="7:7" x14ac:dyDescent="0.25">
      <c r="G399"/>
    </row>
    <row r="400" spans="7:7" x14ac:dyDescent="0.25">
      <c r="G400"/>
    </row>
    <row r="401" spans="7:7" x14ac:dyDescent="0.25">
      <c r="G401"/>
    </row>
    <row r="402" spans="7:7" x14ac:dyDescent="0.25">
      <c r="G402"/>
    </row>
    <row r="403" spans="7:7" x14ac:dyDescent="0.25">
      <c r="G403"/>
    </row>
    <row r="404" spans="7:7" x14ac:dyDescent="0.25">
      <c r="G404"/>
    </row>
    <row r="405" spans="7:7" x14ac:dyDescent="0.25">
      <c r="G405"/>
    </row>
    <row r="406" spans="7:7" x14ac:dyDescent="0.25">
      <c r="G406"/>
    </row>
    <row r="407" spans="7:7" x14ac:dyDescent="0.25">
      <c r="G407"/>
    </row>
    <row r="408" spans="7:7" x14ac:dyDescent="0.25">
      <c r="G408"/>
    </row>
    <row r="409" spans="7:7" x14ac:dyDescent="0.25">
      <c r="G409"/>
    </row>
    <row r="410" spans="7:7" x14ac:dyDescent="0.25">
      <c r="G410"/>
    </row>
    <row r="411" spans="7:7" x14ac:dyDescent="0.25">
      <c r="G411"/>
    </row>
    <row r="412" spans="7:7" x14ac:dyDescent="0.25">
      <c r="G412"/>
    </row>
    <row r="413" spans="7:7" x14ac:dyDescent="0.25">
      <c r="G413"/>
    </row>
    <row r="414" spans="7:7" x14ac:dyDescent="0.25">
      <c r="G414"/>
    </row>
    <row r="415" spans="7:7" x14ac:dyDescent="0.25">
      <c r="G415"/>
    </row>
    <row r="416" spans="7:7" x14ac:dyDescent="0.25">
      <c r="G416"/>
    </row>
    <row r="417" spans="7:7" x14ac:dyDescent="0.25">
      <c r="G417"/>
    </row>
    <row r="418" spans="7:7" x14ac:dyDescent="0.25">
      <c r="G418"/>
    </row>
    <row r="419" spans="7:7" x14ac:dyDescent="0.25">
      <c r="G419"/>
    </row>
    <row r="420" spans="7:7" x14ac:dyDescent="0.25">
      <c r="G420"/>
    </row>
    <row r="421" spans="7:7" x14ac:dyDescent="0.25">
      <c r="G421"/>
    </row>
    <row r="422" spans="7:7" x14ac:dyDescent="0.25">
      <c r="G422"/>
    </row>
    <row r="423" spans="7:7" x14ac:dyDescent="0.25">
      <c r="G423"/>
    </row>
    <row r="424" spans="7:7" x14ac:dyDescent="0.25">
      <c r="G424"/>
    </row>
    <row r="425" spans="7:7" x14ac:dyDescent="0.25">
      <c r="G425"/>
    </row>
    <row r="426" spans="7:7" x14ac:dyDescent="0.25">
      <c r="G426"/>
    </row>
    <row r="427" spans="7:7" x14ac:dyDescent="0.25">
      <c r="G427"/>
    </row>
    <row r="428" spans="7:7" x14ac:dyDescent="0.25">
      <c r="G428"/>
    </row>
    <row r="429" spans="7:7" x14ac:dyDescent="0.25">
      <c r="G429"/>
    </row>
    <row r="430" spans="7:7" x14ac:dyDescent="0.25">
      <c r="G430"/>
    </row>
    <row r="431" spans="7:7" x14ac:dyDescent="0.25">
      <c r="G431"/>
    </row>
    <row r="432" spans="7:7" x14ac:dyDescent="0.25">
      <c r="G432"/>
    </row>
    <row r="433" spans="7:7" x14ac:dyDescent="0.25">
      <c r="G433"/>
    </row>
    <row r="434" spans="7:7" x14ac:dyDescent="0.25">
      <c r="G434"/>
    </row>
    <row r="435" spans="7:7" x14ac:dyDescent="0.25">
      <c r="G435"/>
    </row>
    <row r="436" spans="7:7" x14ac:dyDescent="0.25">
      <c r="G436"/>
    </row>
    <row r="437" spans="7:7" x14ac:dyDescent="0.25">
      <c r="G437"/>
    </row>
    <row r="438" spans="7:7" x14ac:dyDescent="0.25">
      <c r="G438"/>
    </row>
    <row r="439" spans="7:7" x14ac:dyDescent="0.25">
      <c r="G439"/>
    </row>
    <row r="440" spans="7:7" x14ac:dyDescent="0.25">
      <c r="G440"/>
    </row>
    <row r="441" spans="7:7" x14ac:dyDescent="0.25">
      <c r="G441"/>
    </row>
    <row r="442" spans="7:7" x14ac:dyDescent="0.25">
      <c r="G442"/>
    </row>
    <row r="443" spans="7:7" x14ac:dyDescent="0.25">
      <c r="G443"/>
    </row>
    <row r="444" spans="7:7" x14ac:dyDescent="0.25">
      <c r="G444"/>
    </row>
    <row r="445" spans="7:7" x14ac:dyDescent="0.25">
      <c r="G445"/>
    </row>
    <row r="446" spans="7:7" x14ac:dyDescent="0.25">
      <c r="G446"/>
    </row>
    <row r="447" spans="7:7" x14ac:dyDescent="0.25">
      <c r="G447"/>
    </row>
    <row r="448" spans="7:7" x14ac:dyDescent="0.25">
      <c r="G448"/>
    </row>
    <row r="449" spans="7:7" x14ac:dyDescent="0.25">
      <c r="G449"/>
    </row>
    <row r="450" spans="7:7" x14ac:dyDescent="0.25">
      <c r="G450"/>
    </row>
    <row r="451" spans="7:7" x14ac:dyDescent="0.25">
      <c r="G451"/>
    </row>
    <row r="452" spans="7:7" x14ac:dyDescent="0.25">
      <c r="G452"/>
    </row>
    <row r="453" spans="7:7" x14ac:dyDescent="0.25">
      <c r="G453"/>
    </row>
    <row r="454" spans="7:7" x14ac:dyDescent="0.25">
      <c r="G454"/>
    </row>
    <row r="455" spans="7:7" x14ac:dyDescent="0.25">
      <c r="G455"/>
    </row>
    <row r="456" spans="7:7" x14ac:dyDescent="0.25">
      <c r="G456"/>
    </row>
    <row r="457" spans="7:7" x14ac:dyDescent="0.25">
      <c r="G457"/>
    </row>
    <row r="458" spans="7:7" x14ac:dyDescent="0.25">
      <c r="G458"/>
    </row>
    <row r="459" spans="7:7" x14ac:dyDescent="0.25">
      <c r="G459"/>
    </row>
    <row r="460" spans="7:7" x14ac:dyDescent="0.25">
      <c r="G460"/>
    </row>
    <row r="461" spans="7:7" x14ac:dyDescent="0.25">
      <c r="G461"/>
    </row>
    <row r="462" spans="7:7" x14ac:dyDescent="0.25">
      <c r="G462"/>
    </row>
    <row r="463" spans="7:7" x14ac:dyDescent="0.25">
      <c r="G463"/>
    </row>
    <row r="464" spans="7:7" x14ac:dyDescent="0.25">
      <c r="G464"/>
    </row>
    <row r="465" spans="7:7" x14ac:dyDescent="0.25">
      <c r="G465"/>
    </row>
    <row r="466" spans="7:7" x14ac:dyDescent="0.25">
      <c r="G466"/>
    </row>
    <row r="467" spans="7:7" x14ac:dyDescent="0.25">
      <c r="G467"/>
    </row>
    <row r="468" spans="7:7" x14ac:dyDescent="0.25">
      <c r="G468"/>
    </row>
    <row r="469" spans="7:7" x14ac:dyDescent="0.25">
      <c r="G469"/>
    </row>
    <row r="470" spans="7:7" x14ac:dyDescent="0.25">
      <c r="G470"/>
    </row>
    <row r="471" spans="7:7" x14ac:dyDescent="0.25">
      <c r="G471"/>
    </row>
    <row r="472" spans="7:7" x14ac:dyDescent="0.25">
      <c r="G472"/>
    </row>
    <row r="473" spans="7:7" x14ac:dyDescent="0.25">
      <c r="G473"/>
    </row>
    <row r="474" spans="7:7" x14ac:dyDescent="0.25">
      <c r="G474"/>
    </row>
    <row r="475" spans="7:7" x14ac:dyDescent="0.25">
      <c r="G475"/>
    </row>
    <row r="476" spans="7:7" x14ac:dyDescent="0.25">
      <c r="G476"/>
    </row>
    <row r="477" spans="7:7" x14ac:dyDescent="0.25">
      <c r="G477"/>
    </row>
    <row r="478" spans="7:7" x14ac:dyDescent="0.25">
      <c r="G478"/>
    </row>
    <row r="479" spans="7:7" x14ac:dyDescent="0.25">
      <c r="G479"/>
    </row>
    <row r="480" spans="7:7" x14ac:dyDescent="0.25">
      <c r="G480"/>
    </row>
    <row r="481" spans="7:7" x14ac:dyDescent="0.25">
      <c r="G481"/>
    </row>
    <row r="482" spans="7:7" x14ac:dyDescent="0.25">
      <c r="G482"/>
    </row>
    <row r="483" spans="7:7" x14ac:dyDescent="0.25">
      <c r="G483"/>
    </row>
    <row r="484" spans="7:7" x14ac:dyDescent="0.25">
      <c r="G484"/>
    </row>
    <row r="485" spans="7:7" x14ac:dyDescent="0.25">
      <c r="G485"/>
    </row>
    <row r="486" spans="7:7" x14ac:dyDescent="0.25">
      <c r="G486"/>
    </row>
    <row r="487" spans="7:7" x14ac:dyDescent="0.25">
      <c r="G487"/>
    </row>
    <row r="488" spans="7:7" x14ac:dyDescent="0.25">
      <c r="G488"/>
    </row>
    <row r="489" spans="7:7" x14ac:dyDescent="0.25">
      <c r="G489"/>
    </row>
    <row r="490" spans="7:7" x14ac:dyDescent="0.25">
      <c r="G490"/>
    </row>
    <row r="491" spans="7:7" x14ac:dyDescent="0.25">
      <c r="G491"/>
    </row>
    <row r="492" spans="7:7" x14ac:dyDescent="0.25">
      <c r="G492"/>
    </row>
    <row r="493" spans="7:7" x14ac:dyDescent="0.25">
      <c r="G493"/>
    </row>
    <row r="494" spans="7:7" x14ac:dyDescent="0.25">
      <c r="G494"/>
    </row>
    <row r="495" spans="7:7" x14ac:dyDescent="0.25">
      <c r="G495"/>
    </row>
    <row r="496" spans="7:7" x14ac:dyDescent="0.25">
      <c r="G496"/>
    </row>
    <row r="497" spans="7:7" x14ac:dyDescent="0.25">
      <c r="G497"/>
    </row>
    <row r="498" spans="7:7" x14ac:dyDescent="0.25">
      <c r="G498"/>
    </row>
    <row r="499" spans="7:7" x14ac:dyDescent="0.25">
      <c r="G499"/>
    </row>
    <row r="500" spans="7:7" x14ac:dyDescent="0.25">
      <c r="G500"/>
    </row>
    <row r="501" spans="7:7" x14ac:dyDescent="0.25">
      <c r="G501"/>
    </row>
    <row r="502" spans="7:7" x14ac:dyDescent="0.25">
      <c r="G502"/>
    </row>
    <row r="503" spans="7:7" x14ac:dyDescent="0.25">
      <c r="G503"/>
    </row>
    <row r="504" spans="7:7" x14ac:dyDescent="0.25">
      <c r="G504"/>
    </row>
    <row r="505" spans="7:7" x14ac:dyDescent="0.25">
      <c r="G505"/>
    </row>
    <row r="506" spans="7:7" x14ac:dyDescent="0.25">
      <c r="G506"/>
    </row>
    <row r="507" spans="7:7" x14ac:dyDescent="0.25">
      <c r="G507"/>
    </row>
    <row r="508" spans="7:7" x14ac:dyDescent="0.25">
      <c r="G508"/>
    </row>
    <row r="509" spans="7:7" x14ac:dyDescent="0.25">
      <c r="G509"/>
    </row>
    <row r="510" spans="7:7" x14ac:dyDescent="0.25">
      <c r="G510"/>
    </row>
    <row r="511" spans="7:7" x14ac:dyDescent="0.25">
      <c r="G511"/>
    </row>
    <row r="512" spans="7:7" x14ac:dyDescent="0.25">
      <c r="G512"/>
    </row>
    <row r="513" spans="7:7" x14ac:dyDescent="0.25">
      <c r="G513"/>
    </row>
    <row r="514" spans="7:7" x14ac:dyDescent="0.25">
      <c r="G514"/>
    </row>
    <row r="515" spans="7:7" x14ac:dyDescent="0.25">
      <c r="G515"/>
    </row>
    <row r="516" spans="7:7" x14ac:dyDescent="0.25">
      <c r="G516"/>
    </row>
    <row r="517" spans="7:7" x14ac:dyDescent="0.25">
      <c r="G517"/>
    </row>
    <row r="518" spans="7:7" x14ac:dyDescent="0.25">
      <c r="G518"/>
    </row>
    <row r="519" spans="7:7" x14ac:dyDescent="0.25">
      <c r="G519"/>
    </row>
    <row r="520" spans="7:7" x14ac:dyDescent="0.25">
      <c r="G520"/>
    </row>
    <row r="521" spans="7:7" x14ac:dyDescent="0.25">
      <c r="G521"/>
    </row>
    <row r="522" spans="7:7" x14ac:dyDescent="0.25">
      <c r="G522"/>
    </row>
    <row r="523" spans="7:7" x14ac:dyDescent="0.25">
      <c r="G523"/>
    </row>
    <row r="524" spans="7:7" x14ac:dyDescent="0.25">
      <c r="G524"/>
    </row>
    <row r="525" spans="7:7" x14ac:dyDescent="0.25">
      <c r="G525"/>
    </row>
    <row r="526" spans="7:7" x14ac:dyDescent="0.25">
      <c r="G526"/>
    </row>
    <row r="527" spans="7:7" x14ac:dyDescent="0.25">
      <c r="G527"/>
    </row>
    <row r="528" spans="7:7" x14ac:dyDescent="0.25">
      <c r="G528"/>
    </row>
    <row r="529" spans="7:7" x14ac:dyDescent="0.25">
      <c r="G529"/>
    </row>
    <row r="530" spans="7:7" x14ac:dyDescent="0.25">
      <c r="G530"/>
    </row>
    <row r="531" spans="7:7" x14ac:dyDescent="0.25">
      <c r="G531"/>
    </row>
    <row r="532" spans="7:7" x14ac:dyDescent="0.25">
      <c r="G532"/>
    </row>
    <row r="533" spans="7:7" x14ac:dyDescent="0.25">
      <c r="G533"/>
    </row>
    <row r="534" spans="7:7" x14ac:dyDescent="0.25">
      <c r="G534"/>
    </row>
    <row r="535" spans="7:7" x14ac:dyDescent="0.25">
      <c r="G535"/>
    </row>
    <row r="536" spans="7:7" x14ac:dyDescent="0.25">
      <c r="G536"/>
    </row>
    <row r="537" spans="7:7" x14ac:dyDescent="0.25">
      <c r="G537"/>
    </row>
    <row r="538" spans="7:7" x14ac:dyDescent="0.25">
      <c r="G538"/>
    </row>
    <row r="539" spans="7:7" x14ac:dyDescent="0.25">
      <c r="G539"/>
    </row>
    <row r="540" spans="7:7" x14ac:dyDescent="0.25">
      <c r="G540"/>
    </row>
    <row r="541" spans="7:7" x14ac:dyDescent="0.25">
      <c r="G541"/>
    </row>
    <row r="542" spans="7:7" x14ac:dyDescent="0.25">
      <c r="G542"/>
    </row>
    <row r="543" spans="7:7" x14ac:dyDescent="0.25">
      <c r="G543"/>
    </row>
    <row r="544" spans="7:7" x14ac:dyDescent="0.25">
      <c r="G544"/>
    </row>
    <row r="545" spans="7:7" x14ac:dyDescent="0.25">
      <c r="G545"/>
    </row>
    <row r="546" spans="7:7" x14ac:dyDescent="0.25">
      <c r="G546"/>
    </row>
    <row r="547" spans="7:7" x14ac:dyDescent="0.25">
      <c r="G547"/>
    </row>
    <row r="548" spans="7:7" x14ac:dyDescent="0.25">
      <c r="G548"/>
    </row>
    <row r="549" spans="7:7" x14ac:dyDescent="0.25">
      <c r="G549"/>
    </row>
    <row r="550" spans="7:7" x14ac:dyDescent="0.25">
      <c r="G550"/>
    </row>
    <row r="551" spans="7:7" x14ac:dyDescent="0.25">
      <c r="G551"/>
    </row>
    <row r="552" spans="7:7" x14ac:dyDescent="0.25">
      <c r="G552"/>
    </row>
    <row r="553" spans="7:7" x14ac:dyDescent="0.25">
      <c r="G553"/>
    </row>
    <row r="554" spans="7:7" x14ac:dyDescent="0.25">
      <c r="G554"/>
    </row>
    <row r="555" spans="7:7" x14ac:dyDescent="0.25">
      <c r="G555"/>
    </row>
    <row r="556" spans="7:7" x14ac:dyDescent="0.25">
      <c r="G556"/>
    </row>
    <row r="557" spans="7:7" x14ac:dyDescent="0.25">
      <c r="G557"/>
    </row>
    <row r="558" spans="7:7" x14ac:dyDescent="0.25">
      <c r="G558"/>
    </row>
    <row r="559" spans="7:7" x14ac:dyDescent="0.25">
      <c r="G559"/>
    </row>
    <row r="560" spans="7:7" x14ac:dyDescent="0.25">
      <c r="G560"/>
    </row>
    <row r="561" spans="7:7" x14ac:dyDescent="0.25">
      <c r="G561"/>
    </row>
    <row r="562" spans="7:7" x14ac:dyDescent="0.25">
      <c r="G562"/>
    </row>
    <row r="563" spans="7:7" x14ac:dyDescent="0.25">
      <c r="G563"/>
    </row>
    <row r="564" spans="7:7" x14ac:dyDescent="0.25">
      <c r="G564"/>
    </row>
    <row r="565" spans="7:7" x14ac:dyDescent="0.25">
      <c r="G565"/>
    </row>
    <row r="566" spans="7:7" x14ac:dyDescent="0.25">
      <c r="G566"/>
    </row>
    <row r="567" spans="7:7" x14ac:dyDescent="0.25">
      <c r="G567"/>
    </row>
    <row r="568" spans="7:7" x14ac:dyDescent="0.25">
      <c r="G568"/>
    </row>
    <row r="569" spans="7:7" x14ac:dyDescent="0.25">
      <c r="G569"/>
    </row>
    <row r="570" spans="7:7" x14ac:dyDescent="0.25">
      <c r="G570"/>
    </row>
    <row r="571" spans="7:7" x14ac:dyDescent="0.25">
      <c r="G571"/>
    </row>
    <row r="572" spans="7:7" x14ac:dyDescent="0.25">
      <c r="G572"/>
    </row>
    <row r="573" spans="7:7" x14ac:dyDescent="0.25">
      <c r="G573"/>
    </row>
    <row r="574" spans="7:7" x14ac:dyDescent="0.25">
      <c r="G574"/>
    </row>
    <row r="575" spans="7:7" x14ac:dyDescent="0.25">
      <c r="G575"/>
    </row>
    <row r="576" spans="7:7" x14ac:dyDescent="0.25">
      <c r="G576"/>
    </row>
    <row r="577" spans="7:7" x14ac:dyDescent="0.25">
      <c r="G577"/>
    </row>
    <row r="578" spans="7:7" x14ac:dyDescent="0.25">
      <c r="G578"/>
    </row>
    <row r="579" spans="7:7" x14ac:dyDescent="0.25">
      <c r="G579"/>
    </row>
    <row r="580" spans="7:7" x14ac:dyDescent="0.25">
      <c r="G580"/>
    </row>
    <row r="581" spans="7:7" x14ac:dyDescent="0.25">
      <c r="G581"/>
    </row>
    <row r="582" spans="7:7" x14ac:dyDescent="0.25">
      <c r="G582"/>
    </row>
    <row r="583" spans="7:7" x14ac:dyDescent="0.25">
      <c r="G583"/>
    </row>
    <row r="584" spans="7:7" x14ac:dyDescent="0.25">
      <c r="G584"/>
    </row>
    <row r="585" spans="7:7" x14ac:dyDescent="0.25">
      <c r="G585"/>
    </row>
    <row r="586" spans="7:7" x14ac:dyDescent="0.25">
      <c r="G586"/>
    </row>
    <row r="587" spans="7:7" x14ac:dyDescent="0.25">
      <c r="G587"/>
    </row>
    <row r="588" spans="7:7" x14ac:dyDescent="0.25">
      <c r="G588"/>
    </row>
    <row r="589" spans="7:7" x14ac:dyDescent="0.25">
      <c r="G589"/>
    </row>
    <row r="590" spans="7:7" x14ac:dyDescent="0.25">
      <c r="G590"/>
    </row>
    <row r="591" spans="7:7" x14ac:dyDescent="0.25">
      <c r="G591"/>
    </row>
    <row r="592" spans="7:7" x14ac:dyDescent="0.25">
      <c r="G592"/>
    </row>
    <row r="593" spans="7:7" x14ac:dyDescent="0.25">
      <c r="G593"/>
    </row>
    <row r="594" spans="7:7" x14ac:dyDescent="0.25">
      <c r="G594"/>
    </row>
    <row r="595" spans="7:7" x14ac:dyDescent="0.25">
      <c r="G595"/>
    </row>
    <row r="596" spans="7:7" x14ac:dyDescent="0.25">
      <c r="G596"/>
    </row>
    <row r="597" spans="7:7" x14ac:dyDescent="0.25">
      <c r="G597"/>
    </row>
    <row r="598" spans="7:7" x14ac:dyDescent="0.25">
      <c r="G598"/>
    </row>
    <row r="599" spans="7:7" x14ac:dyDescent="0.25">
      <c r="G599"/>
    </row>
    <row r="600" spans="7:7" x14ac:dyDescent="0.25">
      <c r="G600"/>
    </row>
    <row r="601" spans="7:7" x14ac:dyDescent="0.25">
      <c r="G601"/>
    </row>
    <row r="602" spans="7:7" x14ac:dyDescent="0.25">
      <c r="G602"/>
    </row>
    <row r="603" spans="7:7" x14ac:dyDescent="0.25">
      <c r="G603"/>
    </row>
    <row r="604" spans="7:7" x14ac:dyDescent="0.25">
      <c r="G604"/>
    </row>
    <row r="605" spans="7:7" x14ac:dyDescent="0.25">
      <c r="G605"/>
    </row>
    <row r="606" spans="7:7" x14ac:dyDescent="0.25">
      <c r="G606"/>
    </row>
    <row r="607" spans="7:7" x14ac:dyDescent="0.25">
      <c r="G607"/>
    </row>
    <row r="608" spans="7:7" x14ac:dyDescent="0.25">
      <c r="G608"/>
    </row>
    <row r="609" spans="7:7" x14ac:dyDescent="0.25">
      <c r="G609"/>
    </row>
    <row r="610" spans="7:7" x14ac:dyDescent="0.25">
      <c r="G610"/>
    </row>
    <row r="611" spans="7:7" x14ac:dyDescent="0.25">
      <c r="G611"/>
    </row>
    <row r="612" spans="7:7" x14ac:dyDescent="0.25">
      <c r="G612"/>
    </row>
    <row r="613" spans="7:7" x14ac:dyDescent="0.25">
      <c r="G613"/>
    </row>
    <row r="614" spans="7:7" x14ac:dyDescent="0.25">
      <c r="G614"/>
    </row>
    <row r="615" spans="7:7" x14ac:dyDescent="0.25">
      <c r="G615"/>
    </row>
    <row r="616" spans="7:7" x14ac:dyDescent="0.25">
      <c r="G616"/>
    </row>
    <row r="617" spans="7:7" x14ac:dyDescent="0.25">
      <c r="G617"/>
    </row>
    <row r="618" spans="7:7" x14ac:dyDescent="0.25">
      <c r="G618"/>
    </row>
    <row r="619" spans="7:7" x14ac:dyDescent="0.25">
      <c r="G619"/>
    </row>
    <row r="620" spans="7:7" x14ac:dyDescent="0.25">
      <c r="G620"/>
    </row>
    <row r="621" spans="7:7" x14ac:dyDescent="0.25">
      <c r="G621"/>
    </row>
    <row r="622" spans="7:7" x14ac:dyDescent="0.25">
      <c r="G622"/>
    </row>
    <row r="623" spans="7:7" x14ac:dyDescent="0.25">
      <c r="G623"/>
    </row>
    <row r="624" spans="7:7" x14ac:dyDescent="0.25">
      <c r="G624"/>
    </row>
    <row r="625" spans="7:7" x14ac:dyDescent="0.25">
      <c r="G625"/>
    </row>
    <row r="626" spans="7:7" x14ac:dyDescent="0.25">
      <c r="G626"/>
    </row>
    <row r="627" spans="7:7" x14ac:dyDescent="0.25">
      <c r="G627"/>
    </row>
    <row r="628" spans="7:7" x14ac:dyDescent="0.25">
      <c r="G628"/>
    </row>
    <row r="629" spans="7:7" x14ac:dyDescent="0.25">
      <c r="G629"/>
    </row>
    <row r="630" spans="7:7" x14ac:dyDescent="0.25">
      <c r="G630"/>
    </row>
    <row r="631" spans="7:7" x14ac:dyDescent="0.25">
      <c r="G631"/>
    </row>
    <row r="632" spans="7:7" x14ac:dyDescent="0.25">
      <c r="G632"/>
    </row>
    <row r="633" spans="7:7" x14ac:dyDescent="0.25">
      <c r="G633"/>
    </row>
    <row r="634" spans="7:7" x14ac:dyDescent="0.25">
      <c r="G634"/>
    </row>
    <row r="635" spans="7:7" x14ac:dyDescent="0.25">
      <c r="G635"/>
    </row>
    <row r="636" spans="7:7" x14ac:dyDescent="0.25">
      <c r="G636"/>
    </row>
    <row r="637" spans="7:7" x14ac:dyDescent="0.25">
      <c r="G637"/>
    </row>
    <row r="638" spans="7:7" x14ac:dyDescent="0.25">
      <c r="G638"/>
    </row>
    <row r="639" spans="7:7" x14ac:dyDescent="0.25">
      <c r="G639"/>
    </row>
    <row r="640" spans="7:7" x14ac:dyDescent="0.25">
      <c r="G640"/>
    </row>
    <row r="641" spans="7:7" x14ac:dyDescent="0.25">
      <c r="G641"/>
    </row>
    <row r="642" spans="7:7" x14ac:dyDescent="0.25">
      <c r="G642"/>
    </row>
    <row r="643" spans="7:7" x14ac:dyDescent="0.25">
      <c r="G643"/>
    </row>
    <row r="644" spans="7:7" x14ac:dyDescent="0.25">
      <c r="G644"/>
    </row>
    <row r="645" spans="7:7" x14ac:dyDescent="0.25">
      <c r="G645"/>
    </row>
    <row r="646" spans="7:7" x14ac:dyDescent="0.25">
      <c r="G646"/>
    </row>
    <row r="647" spans="7:7" x14ac:dyDescent="0.25">
      <c r="G647"/>
    </row>
    <row r="648" spans="7:7" x14ac:dyDescent="0.25">
      <c r="G648"/>
    </row>
    <row r="649" spans="7:7" x14ac:dyDescent="0.25">
      <c r="G649"/>
    </row>
    <row r="650" spans="7:7" x14ac:dyDescent="0.25">
      <c r="G650"/>
    </row>
    <row r="651" spans="7:7" x14ac:dyDescent="0.25">
      <c r="G651"/>
    </row>
    <row r="652" spans="7:7" x14ac:dyDescent="0.25">
      <c r="G652"/>
    </row>
    <row r="653" spans="7:7" x14ac:dyDescent="0.25">
      <c r="G653"/>
    </row>
    <row r="654" spans="7:7" x14ac:dyDescent="0.25">
      <c r="G654"/>
    </row>
    <row r="655" spans="7:7" x14ac:dyDescent="0.25">
      <c r="G655"/>
    </row>
    <row r="656" spans="7:7" x14ac:dyDescent="0.25">
      <c r="G656"/>
    </row>
    <row r="657" spans="7:7" x14ac:dyDescent="0.25">
      <c r="G657"/>
    </row>
    <row r="658" spans="7:7" x14ac:dyDescent="0.25">
      <c r="G658"/>
    </row>
    <row r="659" spans="7:7" x14ac:dyDescent="0.25">
      <c r="G659"/>
    </row>
    <row r="660" spans="7:7" x14ac:dyDescent="0.25">
      <c r="G660"/>
    </row>
    <row r="661" spans="7:7" x14ac:dyDescent="0.25">
      <c r="G661"/>
    </row>
    <row r="662" spans="7:7" x14ac:dyDescent="0.25">
      <c r="G662"/>
    </row>
    <row r="663" spans="7:7" x14ac:dyDescent="0.25">
      <c r="G663"/>
    </row>
    <row r="664" spans="7:7" x14ac:dyDescent="0.25">
      <c r="G664"/>
    </row>
    <row r="665" spans="7:7" x14ac:dyDescent="0.25">
      <c r="G665"/>
    </row>
    <row r="666" spans="7:7" x14ac:dyDescent="0.25">
      <c r="G666"/>
    </row>
    <row r="667" spans="7:7" x14ac:dyDescent="0.25">
      <c r="G667"/>
    </row>
    <row r="668" spans="7:7" x14ac:dyDescent="0.25">
      <c r="G668"/>
    </row>
    <row r="669" spans="7:7" x14ac:dyDescent="0.25">
      <c r="G669"/>
    </row>
    <row r="670" spans="7:7" x14ac:dyDescent="0.25">
      <c r="G670"/>
    </row>
    <row r="671" spans="7:7" x14ac:dyDescent="0.25">
      <c r="G671"/>
    </row>
    <row r="672" spans="7:7" x14ac:dyDescent="0.25">
      <c r="G672"/>
    </row>
    <row r="673" spans="7:7" x14ac:dyDescent="0.25">
      <c r="G673"/>
    </row>
    <row r="674" spans="7:7" x14ac:dyDescent="0.25">
      <c r="G674"/>
    </row>
    <row r="675" spans="7:7" x14ac:dyDescent="0.25">
      <c r="G675"/>
    </row>
    <row r="676" spans="7:7" x14ac:dyDescent="0.25">
      <c r="G676"/>
    </row>
    <row r="677" spans="7:7" x14ac:dyDescent="0.25">
      <c r="G677"/>
    </row>
    <row r="678" spans="7:7" x14ac:dyDescent="0.25">
      <c r="G678"/>
    </row>
    <row r="679" spans="7:7" x14ac:dyDescent="0.25">
      <c r="G679"/>
    </row>
    <row r="680" spans="7:7" x14ac:dyDescent="0.25">
      <c r="G680"/>
    </row>
    <row r="681" spans="7:7" x14ac:dyDescent="0.25">
      <c r="G681"/>
    </row>
    <row r="682" spans="7:7" x14ac:dyDescent="0.25">
      <c r="G682"/>
    </row>
    <row r="683" spans="7:7" x14ac:dyDescent="0.25">
      <c r="G683"/>
    </row>
    <row r="684" spans="7:7" x14ac:dyDescent="0.25">
      <c r="G684"/>
    </row>
    <row r="685" spans="7:7" x14ac:dyDescent="0.25">
      <c r="G685"/>
    </row>
    <row r="686" spans="7:7" x14ac:dyDescent="0.25">
      <c r="G686"/>
    </row>
    <row r="687" spans="7:7" x14ac:dyDescent="0.25">
      <c r="G687"/>
    </row>
    <row r="688" spans="7:7" x14ac:dyDescent="0.25">
      <c r="G688"/>
    </row>
    <row r="689" spans="7:7" x14ac:dyDescent="0.25">
      <c r="G689"/>
    </row>
    <row r="690" spans="7:7" x14ac:dyDescent="0.25">
      <c r="G690"/>
    </row>
    <row r="691" spans="7:7" x14ac:dyDescent="0.25">
      <c r="G691"/>
    </row>
    <row r="692" spans="7:7" x14ac:dyDescent="0.25">
      <c r="G692"/>
    </row>
    <row r="693" spans="7:7" x14ac:dyDescent="0.25">
      <c r="G693"/>
    </row>
    <row r="694" spans="7:7" x14ac:dyDescent="0.25">
      <c r="G694"/>
    </row>
    <row r="695" spans="7:7" x14ac:dyDescent="0.25">
      <c r="G695"/>
    </row>
    <row r="696" spans="7:7" x14ac:dyDescent="0.25">
      <c r="G696"/>
    </row>
    <row r="697" spans="7:7" x14ac:dyDescent="0.25">
      <c r="G697"/>
    </row>
    <row r="698" spans="7:7" x14ac:dyDescent="0.25">
      <c r="G698"/>
    </row>
    <row r="699" spans="7:7" x14ac:dyDescent="0.25">
      <c r="G699"/>
    </row>
    <row r="700" spans="7:7" x14ac:dyDescent="0.25">
      <c r="G700"/>
    </row>
    <row r="701" spans="7:7" x14ac:dyDescent="0.25">
      <c r="G701"/>
    </row>
    <row r="702" spans="7:7" x14ac:dyDescent="0.25">
      <c r="G702"/>
    </row>
    <row r="703" spans="7:7" x14ac:dyDescent="0.25">
      <c r="G703"/>
    </row>
    <row r="704" spans="7:7" x14ac:dyDescent="0.25">
      <c r="G704"/>
    </row>
    <row r="705" spans="7:7" x14ac:dyDescent="0.25">
      <c r="G705"/>
    </row>
    <row r="706" spans="7:7" x14ac:dyDescent="0.25">
      <c r="G706"/>
    </row>
    <row r="707" spans="7:7" x14ac:dyDescent="0.25">
      <c r="G707"/>
    </row>
    <row r="708" spans="7:7" x14ac:dyDescent="0.25">
      <c r="G708"/>
    </row>
    <row r="709" spans="7:7" x14ac:dyDescent="0.25">
      <c r="G709"/>
    </row>
    <row r="710" spans="7:7" x14ac:dyDescent="0.25">
      <c r="G710"/>
    </row>
    <row r="711" spans="7:7" x14ac:dyDescent="0.25">
      <c r="G711"/>
    </row>
    <row r="712" spans="7:7" x14ac:dyDescent="0.25">
      <c r="G712"/>
    </row>
    <row r="713" spans="7:7" x14ac:dyDescent="0.25">
      <c r="G713"/>
    </row>
    <row r="714" spans="7:7" x14ac:dyDescent="0.25">
      <c r="G714"/>
    </row>
    <row r="715" spans="7:7" x14ac:dyDescent="0.25">
      <c r="G715"/>
    </row>
    <row r="716" spans="7:7" x14ac:dyDescent="0.25">
      <c r="G716"/>
    </row>
    <row r="717" spans="7:7" x14ac:dyDescent="0.25">
      <c r="G717"/>
    </row>
    <row r="718" spans="7:7" x14ac:dyDescent="0.25">
      <c r="G718"/>
    </row>
    <row r="719" spans="7:7" x14ac:dyDescent="0.25">
      <c r="G719"/>
    </row>
    <row r="720" spans="7:7" x14ac:dyDescent="0.25">
      <c r="G720"/>
    </row>
    <row r="721" spans="7:7" x14ac:dyDescent="0.25">
      <c r="G721"/>
    </row>
    <row r="722" spans="7:7" x14ac:dyDescent="0.25">
      <c r="G722"/>
    </row>
    <row r="723" spans="7:7" x14ac:dyDescent="0.25">
      <c r="G723"/>
    </row>
    <row r="724" spans="7:7" x14ac:dyDescent="0.25">
      <c r="G724"/>
    </row>
    <row r="725" spans="7:7" x14ac:dyDescent="0.25">
      <c r="G725"/>
    </row>
    <row r="726" spans="7:7" x14ac:dyDescent="0.25">
      <c r="G726"/>
    </row>
    <row r="727" spans="7:7" x14ac:dyDescent="0.25">
      <c r="G727"/>
    </row>
    <row r="728" spans="7:7" x14ac:dyDescent="0.25">
      <c r="G728"/>
    </row>
    <row r="729" spans="7:7" x14ac:dyDescent="0.25">
      <c r="G729"/>
    </row>
    <row r="730" spans="7:7" x14ac:dyDescent="0.25">
      <c r="G730"/>
    </row>
    <row r="731" spans="7:7" x14ac:dyDescent="0.25">
      <c r="G731"/>
    </row>
    <row r="732" spans="7:7" x14ac:dyDescent="0.25">
      <c r="G732"/>
    </row>
    <row r="733" spans="7:7" x14ac:dyDescent="0.25">
      <c r="G733"/>
    </row>
    <row r="734" spans="7:7" x14ac:dyDescent="0.25">
      <c r="G734"/>
    </row>
    <row r="735" spans="7:7" x14ac:dyDescent="0.25">
      <c r="G735"/>
    </row>
    <row r="736" spans="7:7" x14ac:dyDescent="0.25">
      <c r="G736"/>
    </row>
    <row r="737" spans="7:7" x14ac:dyDescent="0.25">
      <c r="G737"/>
    </row>
    <row r="738" spans="7:7" x14ac:dyDescent="0.25">
      <c r="G738"/>
    </row>
    <row r="739" spans="7:7" x14ac:dyDescent="0.25">
      <c r="G739"/>
    </row>
    <row r="740" spans="7:7" x14ac:dyDescent="0.25">
      <c r="G740"/>
    </row>
    <row r="741" spans="7:7" x14ac:dyDescent="0.25">
      <c r="G741"/>
    </row>
    <row r="742" spans="7:7" x14ac:dyDescent="0.25">
      <c r="G742"/>
    </row>
    <row r="743" spans="7:7" x14ac:dyDescent="0.25">
      <c r="G743"/>
    </row>
    <row r="744" spans="7:7" x14ac:dyDescent="0.25">
      <c r="G744"/>
    </row>
    <row r="745" spans="7:7" x14ac:dyDescent="0.25">
      <c r="G745"/>
    </row>
    <row r="746" spans="7:7" x14ac:dyDescent="0.25">
      <c r="G746"/>
    </row>
    <row r="747" spans="7:7" x14ac:dyDescent="0.25">
      <c r="G747"/>
    </row>
    <row r="748" spans="7:7" x14ac:dyDescent="0.25">
      <c r="G748"/>
    </row>
    <row r="749" spans="7:7" x14ac:dyDescent="0.25">
      <c r="G749"/>
    </row>
    <row r="750" spans="7:7" x14ac:dyDescent="0.25">
      <c r="G750"/>
    </row>
    <row r="751" spans="7:7" x14ac:dyDescent="0.25">
      <c r="G751"/>
    </row>
    <row r="752" spans="7:7" x14ac:dyDescent="0.25">
      <c r="G752"/>
    </row>
    <row r="753" spans="7:7" x14ac:dyDescent="0.25">
      <c r="G753"/>
    </row>
    <row r="754" spans="7:7" x14ac:dyDescent="0.25">
      <c r="G754"/>
    </row>
    <row r="755" spans="7:7" x14ac:dyDescent="0.25">
      <c r="G755"/>
    </row>
    <row r="756" spans="7:7" x14ac:dyDescent="0.25">
      <c r="G756"/>
    </row>
    <row r="757" spans="7:7" x14ac:dyDescent="0.25">
      <c r="G757"/>
    </row>
    <row r="758" spans="7:7" x14ac:dyDescent="0.25">
      <c r="G758"/>
    </row>
    <row r="759" spans="7:7" x14ac:dyDescent="0.25">
      <c r="G759"/>
    </row>
    <row r="760" spans="7:7" x14ac:dyDescent="0.25">
      <c r="G760"/>
    </row>
    <row r="761" spans="7:7" x14ac:dyDescent="0.25">
      <c r="G761"/>
    </row>
    <row r="762" spans="7:7" x14ac:dyDescent="0.25">
      <c r="G762"/>
    </row>
    <row r="763" spans="7:7" x14ac:dyDescent="0.25">
      <c r="G763"/>
    </row>
    <row r="764" spans="7:7" x14ac:dyDescent="0.25">
      <c r="G764"/>
    </row>
    <row r="765" spans="7:7" x14ac:dyDescent="0.25">
      <c r="G765"/>
    </row>
    <row r="766" spans="7:7" x14ac:dyDescent="0.25">
      <c r="G766"/>
    </row>
    <row r="767" spans="7:7" x14ac:dyDescent="0.25">
      <c r="G767"/>
    </row>
    <row r="768" spans="7:7" x14ac:dyDescent="0.25">
      <c r="G768"/>
    </row>
    <row r="769" spans="7:7" x14ac:dyDescent="0.25">
      <c r="G769"/>
    </row>
    <row r="770" spans="7:7" x14ac:dyDescent="0.25">
      <c r="G770"/>
    </row>
    <row r="771" spans="7:7" x14ac:dyDescent="0.25">
      <c r="G771"/>
    </row>
    <row r="772" spans="7:7" x14ac:dyDescent="0.25">
      <c r="G772"/>
    </row>
    <row r="773" spans="7:7" x14ac:dyDescent="0.25">
      <c r="G773"/>
    </row>
    <row r="774" spans="7:7" x14ac:dyDescent="0.25">
      <c r="G774"/>
    </row>
    <row r="775" spans="7:7" x14ac:dyDescent="0.25">
      <c r="G775"/>
    </row>
    <row r="776" spans="7:7" x14ac:dyDescent="0.25">
      <c r="G776"/>
    </row>
    <row r="777" spans="7:7" x14ac:dyDescent="0.25">
      <c r="G777"/>
    </row>
    <row r="778" spans="7:7" x14ac:dyDescent="0.25">
      <c r="G778"/>
    </row>
    <row r="779" spans="7:7" x14ac:dyDescent="0.25">
      <c r="G779"/>
    </row>
    <row r="780" spans="7:7" x14ac:dyDescent="0.25">
      <c r="G780"/>
    </row>
    <row r="781" spans="7:7" x14ac:dyDescent="0.25">
      <c r="G781"/>
    </row>
    <row r="782" spans="7:7" x14ac:dyDescent="0.25">
      <c r="G782"/>
    </row>
    <row r="783" spans="7:7" x14ac:dyDescent="0.25">
      <c r="G783"/>
    </row>
    <row r="784" spans="7:7" x14ac:dyDescent="0.25">
      <c r="G784"/>
    </row>
    <row r="785" spans="7:7" x14ac:dyDescent="0.25">
      <c r="G785"/>
    </row>
    <row r="786" spans="7:7" x14ac:dyDescent="0.25">
      <c r="G786"/>
    </row>
    <row r="787" spans="7:7" x14ac:dyDescent="0.25">
      <c r="G787"/>
    </row>
    <row r="788" spans="7:7" x14ac:dyDescent="0.25">
      <c r="G788"/>
    </row>
    <row r="789" spans="7:7" x14ac:dyDescent="0.25">
      <c r="G789"/>
    </row>
    <row r="790" spans="7:7" x14ac:dyDescent="0.25">
      <c r="G790"/>
    </row>
    <row r="791" spans="7:7" x14ac:dyDescent="0.25">
      <c r="G791"/>
    </row>
    <row r="792" spans="7:7" x14ac:dyDescent="0.25">
      <c r="G792"/>
    </row>
    <row r="793" spans="7:7" x14ac:dyDescent="0.25">
      <c r="G793"/>
    </row>
    <row r="794" spans="7:7" x14ac:dyDescent="0.25">
      <c r="G794"/>
    </row>
    <row r="795" spans="7:7" x14ac:dyDescent="0.25">
      <c r="G795"/>
    </row>
    <row r="796" spans="7:7" x14ac:dyDescent="0.25">
      <c r="G796"/>
    </row>
    <row r="797" spans="7:7" x14ac:dyDescent="0.25">
      <c r="G797"/>
    </row>
    <row r="798" spans="7:7" x14ac:dyDescent="0.25">
      <c r="G798"/>
    </row>
    <row r="799" spans="7:7" x14ac:dyDescent="0.25">
      <c r="G799"/>
    </row>
    <row r="800" spans="7:7" x14ac:dyDescent="0.25">
      <c r="G800"/>
    </row>
    <row r="801" spans="7:7" x14ac:dyDescent="0.25">
      <c r="G801"/>
    </row>
    <row r="802" spans="7:7" x14ac:dyDescent="0.25">
      <c r="G802"/>
    </row>
    <row r="803" spans="7:7" x14ac:dyDescent="0.25">
      <c r="G803"/>
    </row>
    <row r="804" spans="7:7" x14ac:dyDescent="0.25">
      <c r="G804"/>
    </row>
    <row r="805" spans="7:7" x14ac:dyDescent="0.25">
      <c r="G805"/>
    </row>
    <row r="806" spans="7:7" x14ac:dyDescent="0.25">
      <c r="G806"/>
    </row>
    <row r="807" spans="7:7" x14ac:dyDescent="0.25">
      <c r="G807"/>
    </row>
    <row r="808" spans="7:7" x14ac:dyDescent="0.25">
      <c r="G808"/>
    </row>
    <row r="809" spans="7:7" x14ac:dyDescent="0.25">
      <c r="G809"/>
    </row>
    <row r="810" spans="7:7" x14ac:dyDescent="0.25">
      <c r="G810"/>
    </row>
    <row r="811" spans="7:7" x14ac:dyDescent="0.25">
      <c r="G811"/>
    </row>
    <row r="812" spans="7:7" x14ac:dyDescent="0.25">
      <c r="G812"/>
    </row>
    <row r="813" spans="7:7" x14ac:dyDescent="0.25">
      <c r="G813"/>
    </row>
    <row r="814" spans="7:7" x14ac:dyDescent="0.25">
      <c r="G814"/>
    </row>
    <row r="815" spans="7:7" x14ac:dyDescent="0.25">
      <c r="G815"/>
    </row>
    <row r="816" spans="7:7" x14ac:dyDescent="0.25">
      <c r="G816"/>
    </row>
    <row r="817" spans="7:7" x14ac:dyDescent="0.25">
      <c r="G817"/>
    </row>
    <row r="818" spans="7:7" x14ac:dyDescent="0.25">
      <c r="G818"/>
    </row>
    <row r="819" spans="7:7" x14ac:dyDescent="0.25">
      <c r="G819"/>
    </row>
    <row r="820" spans="7:7" x14ac:dyDescent="0.25">
      <c r="G820"/>
    </row>
    <row r="821" spans="7:7" x14ac:dyDescent="0.25">
      <c r="G821"/>
    </row>
    <row r="822" spans="7:7" x14ac:dyDescent="0.25">
      <c r="G822"/>
    </row>
    <row r="823" spans="7:7" x14ac:dyDescent="0.25">
      <c r="G823"/>
    </row>
    <row r="824" spans="7:7" x14ac:dyDescent="0.25">
      <c r="G824"/>
    </row>
    <row r="825" spans="7:7" x14ac:dyDescent="0.25">
      <c r="G825"/>
    </row>
    <row r="826" spans="7:7" x14ac:dyDescent="0.25">
      <c r="G826"/>
    </row>
    <row r="827" spans="7:7" x14ac:dyDescent="0.25">
      <c r="G827"/>
    </row>
    <row r="828" spans="7:7" x14ac:dyDescent="0.25">
      <c r="G828"/>
    </row>
    <row r="829" spans="7:7" x14ac:dyDescent="0.25">
      <c r="G829"/>
    </row>
    <row r="830" spans="7:7" x14ac:dyDescent="0.25">
      <c r="G830"/>
    </row>
    <row r="831" spans="7:7" x14ac:dyDescent="0.25">
      <c r="G831"/>
    </row>
    <row r="832" spans="7:7" x14ac:dyDescent="0.25">
      <c r="G832"/>
    </row>
    <row r="833" spans="7:7" x14ac:dyDescent="0.25">
      <c r="G833"/>
    </row>
    <row r="834" spans="7:7" x14ac:dyDescent="0.25">
      <c r="G834"/>
    </row>
    <row r="835" spans="7:7" x14ac:dyDescent="0.25">
      <c r="G835"/>
    </row>
    <row r="836" spans="7:7" x14ac:dyDescent="0.25">
      <c r="G836"/>
    </row>
    <row r="837" spans="7:7" x14ac:dyDescent="0.25">
      <c r="G837"/>
    </row>
    <row r="838" spans="7:7" x14ac:dyDescent="0.25">
      <c r="G838"/>
    </row>
    <row r="839" spans="7:7" x14ac:dyDescent="0.25">
      <c r="G839"/>
    </row>
    <row r="840" spans="7:7" x14ac:dyDescent="0.25">
      <c r="G840"/>
    </row>
    <row r="841" spans="7:7" x14ac:dyDescent="0.25">
      <c r="G841"/>
    </row>
    <row r="842" spans="7:7" x14ac:dyDescent="0.25">
      <c r="G842"/>
    </row>
    <row r="843" spans="7:7" x14ac:dyDescent="0.25">
      <c r="G843"/>
    </row>
    <row r="844" spans="7:7" x14ac:dyDescent="0.25">
      <c r="G844"/>
    </row>
    <row r="845" spans="7:7" x14ac:dyDescent="0.25">
      <c r="G845"/>
    </row>
    <row r="846" spans="7:7" x14ac:dyDescent="0.25">
      <c r="G846"/>
    </row>
    <row r="847" spans="7:7" x14ac:dyDescent="0.25">
      <c r="G847"/>
    </row>
    <row r="848" spans="7:7" x14ac:dyDescent="0.25">
      <c r="G848"/>
    </row>
    <row r="849" spans="7:7" x14ac:dyDescent="0.25">
      <c r="G849"/>
    </row>
    <row r="850" spans="7:7" x14ac:dyDescent="0.25">
      <c r="G850"/>
    </row>
    <row r="851" spans="7:7" x14ac:dyDescent="0.25">
      <c r="G851"/>
    </row>
    <row r="852" spans="7:7" x14ac:dyDescent="0.25">
      <c r="G852"/>
    </row>
    <row r="853" spans="7:7" x14ac:dyDescent="0.25">
      <c r="G853"/>
    </row>
    <row r="854" spans="7:7" x14ac:dyDescent="0.25">
      <c r="G854"/>
    </row>
    <row r="855" spans="7:7" x14ac:dyDescent="0.25">
      <c r="G855"/>
    </row>
    <row r="856" spans="7:7" x14ac:dyDescent="0.25">
      <c r="G856"/>
    </row>
    <row r="857" spans="7:7" x14ac:dyDescent="0.25">
      <c r="G857"/>
    </row>
    <row r="858" spans="7:7" x14ac:dyDescent="0.25">
      <c r="G858"/>
    </row>
    <row r="859" spans="7:7" x14ac:dyDescent="0.25">
      <c r="G859"/>
    </row>
    <row r="860" spans="7:7" x14ac:dyDescent="0.25">
      <c r="G860"/>
    </row>
    <row r="861" spans="7:7" x14ac:dyDescent="0.25">
      <c r="G861"/>
    </row>
    <row r="862" spans="7:7" x14ac:dyDescent="0.25">
      <c r="G862"/>
    </row>
    <row r="863" spans="7:7" x14ac:dyDescent="0.25">
      <c r="G863"/>
    </row>
    <row r="864" spans="7:7" x14ac:dyDescent="0.25">
      <c r="G864"/>
    </row>
    <row r="865" spans="7:7" x14ac:dyDescent="0.25">
      <c r="G865"/>
    </row>
    <row r="866" spans="7:7" x14ac:dyDescent="0.25">
      <c r="G866"/>
    </row>
    <row r="867" spans="7:7" x14ac:dyDescent="0.25">
      <c r="G867"/>
    </row>
    <row r="868" spans="7:7" x14ac:dyDescent="0.25">
      <c r="G868"/>
    </row>
    <row r="869" spans="7:7" x14ac:dyDescent="0.25">
      <c r="G869"/>
    </row>
    <row r="870" spans="7:7" x14ac:dyDescent="0.25">
      <c r="G870"/>
    </row>
    <row r="871" spans="7:7" x14ac:dyDescent="0.25">
      <c r="G871"/>
    </row>
    <row r="872" spans="7:7" x14ac:dyDescent="0.25">
      <c r="G872"/>
    </row>
    <row r="873" spans="7:7" x14ac:dyDescent="0.25">
      <c r="G873"/>
    </row>
    <row r="874" spans="7:7" x14ac:dyDescent="0.25">
      <c r="G874"/>
    </row>
    <row r="875" spans="7:7" x14ac:dyDescent="0.25">
      <c r="G875"/>
    </row>
    <row r="876" spans="7:7" x14ac:dyDescent="0.25">
      <c r="G876"/>
    </row>
    <row r="877" spans="7:7" x14ac:dyDescent="0.25">
      <c r="G877"/>
    </row>
    <row r="878" spans="7:7" x14ac:dyDescent="0.25">
      <c r="G878"/>
    </row>
    <row r="879" spans="7:7" x14ac:dyDescent="0.25">
      <c r="G879"/>
    </row>
    <row r="880" spans="7:7" x14ac:dyDescent="0.25">
      <c r="G880"/>
    </row>
    <row r="881" spans="7:7" x14ac:dyDescent="0.25">
      <c r="G881"/>
    </row>
    <row r="882" spans="7:7" x14ac:dyDescent="0.25">
      <c r="G882"/>
    </row>
    <row r="883" spans="7:7" x14ac:dyDescent="0.25">
      <c r="G883"/>
    </row>
    <row r="884" spans="7:7" x14ac:dyDescent="0.25">
      <c r="G884"/>
    </row>
    <row r="885" spans="7:7" x14ac:dyDescent="0.25">
      <c r="G885"/>
    </row>
    <row r="886" spans="7:7" x14ac:dyDescent="0.25">
      <c r="G886"/>
    </row>
    <row r="887" spans="7:7" x14ac:dyDescent="0.25">
      <c r="G887"/>
    </row>
    <row r="888" spans="7:7" x14ac:dyDescent="0.25">
      <c r="G888"/>
    </row>
    <row r="889" spans="7:7" x14ac:dyDescent="0.25">
      <c r="G889"/>
    </row>
    <row r="890" spans="7:7" x14ac:dyDescent="0.25">
      <c r="G890"/>
    </row>
    <row r="891" spans="7:7" x14ac:dyDescent="0.25">
      <c r="G891"/>
    </row>
    <row r="892" spans="7:7" x14ac:dyDescent="0.25">
      <c r="G892"/>
    </row>
    <row r="893" spans="7:7" x14ac:dyDescent="0.25">
      <c r="G893"/>
    </row>
    <row r="894" spans="7:7" x14ac:dyDescent="0.25">
      <c r="G894"/>
    </row>
    <row r="895" spans="7:7" x14ac:dyDescent="0.25">
      <c r="G895"/>
    </row>
    <row r="896" spans="7:7" x14ac:dyDescent="0.25">
      <c r="G896"/>
    </row>
    <row r="897" spans="7:7" x14ac:dyDescent="0.25">
      <c r="G897"/>
    </row>
    <row r="898" spans="7:7" x14ac:dyDescent="0.25">
      <c r="G898"/>
    </row>
    <row r="899" spans="7:7" x14ac:dyDescent="0.25">
      <c r="G899"/>
    </row>
    <row r="900" spans="7:7" x14ac:dyDescent="0.25">
      <c r="G900"/>
    </row>
    <row r="901" spans="7:7" x14ac:dyDescent="0.25">
      <c r="G901"/>
    </row>
    <row r="902" spans="7:7" x14ac:dyDescent="0.25">
      <c r="G902"/>
    </row>
    <row r="903" spans="7:7" x14ac:dyDescent="0.25">
      <c r="G903"/>
    </row>
    <row r="904" spans="7:7" x14ac:dyDescent="0.25">
      <c r="G904"/>
    </row>
    <row r="905" spans="7:7" x14ac:dyDescent="0.25">
      <c r="G905"/>
    </row>
    <row r="906" spans="7:7" x14ac:dyDescent="0.25">
      <c r="G906"/>
    </row>
    <row r="907" spans="7:7" x14ac:dyDescent="0.25">
      <c r="G907"/>
    </row>
    <row r="908" spans="7:7" x14ac:dyDescent="0.25">
      <c r="G908"/>
    </row>
    <row r="909" spans="7:7" x14ac:dyDescent="0.25">
      <c r="G909"/>
    </row>
    <row r="910" spans="7:7" x14ac:dyDescent="0.25">
      <c r="G910"/>
    </row>
    <row r="911" spans="7:7" x14ac:dyDescent="0.25">
      <c r="G911"/>
    </row>
    <row r="912" spans="7:7" x14ac:dyDescent="0.25">
      <c r="G912"/>
    </row>
    <row r="913" spans="7:7" x14ac:dyDescent="0.25">
      <c r="G913"/>
    </row>
    <row r="914" spans="7:7" x14ac:dyDescent="0.25">
      <c r="G914"/>
    </row>
    <row r="915" spans="7:7" x14ac:dyDescent="0.25">
      <c r="G915"/>
    </row>
  </sheetData>
  <pageMargins left="0.7" right="0.7" top="0.75" bottom="0.75" header="0.3" footer="0.3"/>
  <pageSetup paperSize="9" scale="96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AE376"/>
  <sheetViews>
    <sheetView zoomScale="120" zoomScaleNormal="120" workbookViewId="0">
      <pane xSplit="2" ySplit="14" topLeftCell="F47" activePane="bottomRight" state="frozen"/>
      <selection activeCell="F914" sqref="F914"/>
      <selection pane="topRight" activeCell="F914" sqref="F914"/>
      <selection pane="bottomLeft" activeCell="F914" sqref="F914"/>
      <selection pane="bottomRight" activeCell="N120" sqref="N120"/>
    </sheetView>
  </sheetViews>
  <sheetFormatPr defaultRowHeight="15" outlineLevelRow="1" outlineLevelCol="1" x14ac:dyDescent="0.25"/>
  <cols>
    <col min="1" max="1" width="9.28515625" style="3"/>
    <col min="2" max="2" width="23.140625" customWidth="1"/>
    <col min="3" max="3" width="6.7109375" style="13" customWidth="1"/>
    <col min="4" max="4" width="11" style="13" customWidth="1"/>
    <col min="5" max="5" width="44.7109375" style="13" customWidth="1"/>
    <col min="6" max="6" width="30.28515625" style="13" customWidth="1"/>
    <col min="7" max="11" width="4.140625" style="13" customWidth="1" outlineLevel="1"/>
    <col min="12" max="12" width="4.140625" style="27" customWidth="1" outlineLevel="1"/>
    <col min="13" max="18" width="9.140625" style="13" customWidth="1"/>
    <col min="19" max="20" width="11.28515625" style="13" customWidth="1"/>
    <col min="21" max="21" width="10" style="13" customWidth="1"/>
    <col min="22" max="22" width="10.28515625" style="13" customWidth="1"/>
    <col min="23" max="24" width="9.140625" style="13"/>
    <col min="25" max="26" width="11.28515625" style="13" customWidth="1"/>
    <col min="27" max="27" width="16" style="13" customWidth="1"/>
    <col min="28" max="31" width="5" style="13" customWidth="1"/>
    <col min="39" max="39" width="13.5703125" customWidth="1"/>
  </cols>
  <sheetData>
    <row r="1" spans="1:31" x14ac:dyDescent="0.25">
      <c r="B1" s="6" t="s">
        <v>281</v>
      </c>
      <c r="C1" s="10" t="s">
        <v>277</v>
      </c>
      <c r="D1" s="10" t="s">
        <v>278</v>
      </c>
      <c r="E1" s="10"/>
      <c r="F1" s="10"/>
      <c r="G1" s="10"/>
      <c r="H1" s="10"/>
      <c r="I1" s="10"/>
      <c r="J1" s="10"/>
      <c r="K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9.9499999999999993" customHeight="1" outlineLevel="1" x14ac:dyDescent="0.25">
      <c r="A2" s="10">
        <v>9</v>
      </c>
      <c r="B2" s="6">
        <v>1</v>
      </c>
      <c r="C2" s="10">
        <v>9</v>
      </c>
      <c r="D2" s="10">
        <f>C2/4</f>
        <v>2.25</v>
      </c>
      <c r="E2" s="10"/>
      <c r="F2" s="10"/>
      <c r="G2" s="10"/>
      <c r="H2" s="10"/>
      <c r="I2" s="10"/>
      <c r="J2" s="10"/>
      <c r="K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9.9499999999999993" customHeight="1" outlineLevel="1" x14ac:dyDescent="0.25">
      <c r="A3" s="11">
        <v>7</v>
      </c>
      <c r="B3" s="6">
        <v>2</v>
      </c>
      <c r="C3" s="11">
        <v>7</v>
      </c>
      <c r="D3" s="11">
        <f t="shared" ref="D3:D13" si="0">C3/4</f>
        <v>1.75</v>
      </c>
      <c r="E3" s="10"/>
      <c r="F3" s="10"/>
      <c r="G3" s="10"/>
      <c r="H3" s="10"/>
      <c r="I3" s="10"/>
      <c r="J3" s="10"/>
      <c r="K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9.9499999999999993" customHeight="1" outlineLevel="1" x14ac:dyDescent="0.25">
      <c r="A4" s="10">
        <v>5</v>
      </c>
      <c r="B4" s="6">
        <v>3</v>
      </c>
      <c r="C4" s="10">
        <v>5</v>
      </c>
      <c r="D4" s="10">
        <f t="shared" si="0"/>
        <v>1.25</v>
      </c>
      <c r="E4" s="10"/>
      <c r="F4" s="10"/>
      <c r="G4" s="10"/>
      <c r="H4" s="10"/>
      <c r="I4" s="10"/>
      <c r="J4" s="10"/>
      <c r="K4" s="10"/>
      <c r="M4" s="17"/>
      <c r="N4" s="17"/>
      <c r="O4" s="17"/>
      <c r="P4" s="17"/>
      <c r="Q4" s="17"/>
      <c r="R4" s="17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9.9499999999999993" customHeight="1" outlineLevel="1" x14ac:dyDescent="0.25">
      <c r="A5" s="11">
        <v>4</v>
      </c>
      <c r="B5" s="6">
        <v>4</v>
      </c>
      <c r="C5" s="11">
        <v>4</v>
      </c>
      <c r="D5" s="11">
        <f t="shared" si="0"/>
        <v>1</v>
      </c>
      <c r="E5" s="10"/>
      <c r="F5" s="10"/>
      <c r="G5" s="10"/>
      <c r="H5" s="10"/>
      <c r="I5" s="10"/>
      <c r="J5" s="10"/>
      <c r="K5" s="10"/>
      <c r="M5" s="17"/>
      <c r="N5" s="17"/>
      <c r="O5" s="17"/>
      <c r="P5" s="17"/>
      <c r="Q5" s="17"/>
      <c r="R5" s="17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ht="9.9499999999999993" customHeight="1" outlineLevel="1" x14ac:dyDescent="0.25">
      <c r="A6" s="10">
        <v>3</v>
      </c>
      <c r="B6" s="6">
        <v>5</v>
      </c>
      <c r="C6" s="10">
        <v>3</v>
      </c>
      <c r="D6" s="10">
        <f t="shared" si="0"/>
        <v>0.75</v>
      </c>
      <c r="E6" s="10"/>
      <c r="F6" s="10"/>
      <c r="G6" s="10"/>
      <c r="H6" s="10"/>
      <c r="I6" s="10"/>
      <c r="J6" s="10"/>
      <c r="K6" s="10"/>
      <c r="M6" s="17"/>
      <c r="N6" s="17"/>
      <c r="O6" s="17"/>
      <c r="P6" s="17"/>
      <c r="Q6" s="17"/>
      <c r="R6" s="1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9.9499999999999993" customHeight="1" outlineLevel="1" x14ac:dyDescent="0.25">
      <c r="A7" s="10">
        <v>3</v>
      </c>
      <c r="B7" s="6">
        <v>6</v>
      </c>
      <c r="C7" s="10">
        <v>3</v>
      </c>
      <c r="D7" s="10">
        <f t="shared" si="0"/>
        <v>0.75</v>
      </c>
      <c r="E7" s="10"/>
      <c r="F7" s="10"/>
      <c r="G7" s="10"/>
      <c r="H7" s="10"/>
      <c r="I7" s="10"/>
      <c r="J7" s="10"/>
      <c r="K7" s="10"/>
      <c r="M7" s="17"/>
      <c r="N7" s="17"/>
      <c r="O7" s="17"/>
      <c r="P7" s="17"/>
      <c r="Q7" s="17"/>
      <c r="R7" s="17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9.9499999999999993" customHeight="1" outlineLevel="1" x14ac:dyDescent="0.25">
      <c r="A8" s="11">
        <v>2</v>
      </c>
      <c r="B8" s="6">
        <v>7</v>
      </c>
      <c r="C8" s="11">
        <v>2</v>
      </c>
      <c r="D8" s="11">
        <f t="shared" si="0"/>
        <v>0.5</v>
      </c>
      <c r="E8" s="10"/>
      <c r="F8" s="10"/>
      <c r="G8" s="10"/>
      <c r="H8" s="10"/>
      <c r="I8" s="10"/>
      <c r="J8" s="10"/>
      <c r="K8" s="10"/>
      <c r="M8" s="17"/>
      <c r="N8" s="17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9.9499999999999993" customHeight="1" outlineLevel="1" x14ac:dyDescent="0.25">
      <c r="A9" s="11">
        <v>2</v>
      </c>
      <c r="B9" s="6">
        <v>8</v>
      </c>
      <c r="C9" s="11">
        <v>2</v>
      </c>
      <c r="D9" s="11">
        <f t="shared" si="0"/>
        <v>0.5</v>
      </c>
      <c r="E9" s="10"/>
      <c r="F9" s="10"/>
      <c r="G9" s="10"/>
      <c r="H9" s="10"/>
      <c r="I9" s="10"/>
      <c r="J9" s="10"/>
      <c r="K9" s="10"/>
      <c r="M9" s="17"/>
      <c r="N9" s="17"/>
      <c r="O9" s="17"/>
      <c r="P9" s="17"/>
      <c r="Q9" s="17"/>
      <c r="R9" s="17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9.9499999999999993" customHeight="1" outlineLevel="1" x14ac:dyDescent="0.25">
      <c r="A10" s="10">
        <v>1</v>
      </c>
      <c r="B10" s="6">
        <v>9</v>
      </c>
      <c r="C10" s="10">
        <v>1</v>
      </c>
      <c r="D10" s="10">
        <f t="shared" si="0"/>
        <v>0.25</v>
      </c>
      <c r="E10" s="10"/>
      <c r="F10" s="10"/>
      <c r="G10" s="10"/>
      <c r="H10" s="10"/>
      <c r="I10" s="10"/>
      <c r="J10" s="10"/>
      <c r="K10" s="10"/>
      <c r="M10" s="17"/>
      <c r="N10" s="17"/>
      <c r="O10" s="17"/>
      <c r="P10" s="17"/>
      <c r="Q10" s="17"/>
      <c r="R10" s="17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ht="9.9499999999999993" customHeight="1" outlineLevel="1" x14ac:dyDescent="0.25">
      <c r="A11" s="10">
        <v>1</v>
      </c>
      <c r="B11" s="6">
        <v>10</v>
      </c>
      <c r="C11" s="10">
        <v>1</v>
      </c>
      <c r="D11" s="10">
        <f t="shared" si="0"/>
        <v>0.25</v>
      </c>
      <c r="E11" s="10"/>
      <c r="F11" s="10"/>
      <c r="G11" s="10"/>
      <c r="H11" s="10"/>
      <c r="I11" s="10"/>
      <c r="J11" s="10"/>
      <c r="K11" s="10"/>
      <c r="M11" s="17"/>
      <c r="N11" s="17"/>
      <c r="O11" s="17"/>
      <c r="P11" s="17"/>
      <c r="Q11" s="17"/>
      <c r="R11" s="17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9.9499999999999993" customHeight="1" outlineLevel="1" x14ac:dyDescent="0.25">
      <c r="A12" s="10">
        <v>1</v>
      </c>
      <c r="B12" s="6">
        <v>11</v>
      </c>
      <c r="C12" s="10">
        <v>1</v>
      </c>
      <c r="D12" s="10">
        <f t="shared" si="0"/>
        <v>0.25</v>
      </c>
      <c r="E12" s="10"/>
      <c r="F12" s="10"/>
      <c r="G12" s="10"/>
      <c r="H12" s="10"/>
      <c r="I12" s="10"/>
      <c r="J12" s="10"/>
      <c r="K12" s="10"/>
      <c r="M12" s="17"/>
      <c r="N12" s="17"/>
      <c r="O12" s="17"/>
      <c r="P12" s="17"/>
      <c r="Q12" s="17"/>
      <c r="R12" s="17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9.9499999999999993" customHeight="1" outlineLevel="1" x14ac:dyDescent="0.25">
      <c r="A13" s="10">
        <v>1</v>
      </c>
      <c r="B13" s="6">
        <v>12</v>
      </c>
      <c r="C13" s="10">
        <v>1</v>
      </c>
      <c r="D13" s="10">
        <f t="shared" si="0"/>
        <v>0.25</v>
      </c>
      <c r="E13" s="10"/>
      <c r="F13" s="10"/>
      <c r="G13" s="16" t="s">
        <v>1393</v>
      </c>
      <c r="H13" s="16"/>
      <c r="I13" s="16"/>
      <c r="J13" s="16"/>
      <c r="K13" s="16"/>
      <c r="L13" s="28"/>
      <c r="M13" s="17"/>
      <c r="N13" s="17"/>
      <c r="O13" s="17"/>
      <c r="P13" s="17"/>
      <c r="Q13" s="26"/>
      <c r="R13" s="17"/>
      <c r="S13" s="10"/>
      <c r="T13" s="10"/>
      <c r="U13" s="10"/>
      <c r="V13" s="10"/>
      <c r="W13" s="25"/>
      <c r="X13" s="10"/>
      <c r="Y13" s="10"/>
      <c r="Z13" s="10"/>
      <c r="AA13" s="10"/>
      <c r="AB13" s="10"/>
      <c r="AC13" s="10"/>
      <c r="AD13" s="10"/>
      <c r="AE13" s="10"/>
    </row>
    <row r="14" spans="1:31" x14ac:dyDescent="0.25">
      <c r="A14" s="2" t="s">
        <v>276</v>
      </c>
      <c r="B14" s="4" t="s">
        <v>272</v>
      </c>
      <c r="C14" s="12" t="s">
        <v>0</v>
      </c>
      <c r="D14" s="12" t="s">
        <v>273</v>
      </c>
      <c r="E14" s="12" t="s">
        <v>7</v>
      </c>
      <c r="F14" s="12" t="s">
        <v>8</v>
      </c>
      <c r="G14" s="12" t="s">
        <v>1387</v>
      </c>
      <c r="H14" s="12" t="s">
        <v>1388</v>
      </c>
      <c r="I14" s="12" t="s">
        <v>1389</v>
      </c>
      <c r="J14" s="12" t="s">
        <v>1390</v>
      </c>
      <c r="K14" s="12" t="s">
        <v>1391</v>
      </c>
      <c r="L14" s="27" t="s">
        <v>1392</v>
      </c>
      <c r="M14" s="12" t="s">
        <v>274</v>
      </c>
      <c r="N14" s="12" t="s">
        <v>282</v>
      </c>
      <c r="O14" s="12" t="s">
        <v>283</v>
      </c>
      <c r="P14" s="12" t="s">
        <v>292</v>
      </c>
      <c r="Q14" s="12" t="s">
        <v>293</v>
      </c>
      <c r="R14" s="12" t="s">
        <v>1377</v>
      </c>
      <c r="S14" s="12" t="s">
        <v>275</v>
      </c>
      <c r="T14" s="12" t="s">
        <v>285</v>
      </c>
      <c r="U14" s="12" t="s">
        <v>284</v>
      </c>
      <c r="V14" s="12" t="s">
        <v>294</v>
      </c>
      <c r="W14" s="12" t="s">
        <v>295</v>
      </c>
      <c r="X14" s="12" t="s">
        <v>1378</v>
      </c>
      <c r="Y14" s="12" t="s">
        <v>280</v>
      </c>
      <c r="Z14" s="12" t="s">
        <v>419</v>
      </c>
      <c r="AA14" s="12" t="s">
        <v>1384</v>
      </c>
      <c r="AB14" s="12" t="s">
        <v>1383</v>
      </c>
      <c r="AC14" s="12" t="s">
        <v>1385</v>
      </c>
      <c r="AD14" s="12" t="s">
        <v>1386</v>
      </c>
      <c r="AE14" s="12" t="s">
        <v>1382</v>
      </c>
    </row>
    <row r="15" spans="1:31" hidden="1" x14ac:dyDescent="0.25">
      <c r="A15" s="3">
        <v>1</v>
      </c>
      <c r="B15" t="s">
        <v>2303</v>
      </c>
      <c r="C15" s="13" t="str">
        <f>_xlfn.XLOOKUP(Matka[[#This Row],[Nazwisko i Imię]],Licencje[Nazw i imię],Licencje[Płeć],"",0)</f>
        <v>K</v>
      </c>
      <c r="D15" s="13" t="str">
        <f>_xlfn.XLOOKUP(Matka[[#This Row],[Nazwisko i Imię]],Licencje[Nazw i imię],Licencje[Kat.],"",0)</f>
        <v>D-2</v>
      </c>
      <c r="E15" s="13" t="str">
        <f>_xlfn.XLOOKUP(Matka[[#This Row],[Nazwisko i Imię]],Licencje[Nazw i imię],Licencje[Klub],"",0)</f>
        <v>KS Pilica Tomaszów Mazowiecki</v>
      </c>
      <c r="F15" s="13" t="str">
        <f>_xlfn.XLOOKUP(Matka[[#This Row],[Nazwisko i Imię]],Licencje[Nazw i imię],Licencje[Szkoła],"",0)</f>
        <v>SP 1 Tomaszów Mazowiecki</v>
      </c>
      <c r="G15" s="13">
        <v>2</v>
      </c>
      <c r="H15" s="13">
        <v>2</v>
      </c>
      <c r="J15" s="13">
        <v>3</v>
      </c>
      <c r="K15" s="13">
        <v>2</v>
      </c>
      <c r="M15" s="14">
        <f>_xlfn.XLOOKUP(Matka[[#This Row],[1]],$B$2:$B$13,$C$2:$C$13,0,0)</f>
        <v>7</v>
      </c>
      <c r="N15" s="14">
        <f>_xlfn.XLOOKUP(Matka[[#This Row],[2]],$B$2:$B$13,$C$2:$C$13,0,0)</f>
        <v>7</v>
      </c>
      <c r="O15" s="14">
        <f>_xlfn.XLOOKUP(Matka[[#This Row],[3]],$B$2:$B$13,$C$2:$C$13,0,0)</f>
        <v>0</v>
      </c>
      <c r="P15" s="14">
        <f>_xlfn.XLOOKUP(Matka[[#This Row],[4]],$B$2:$B$13,$C$2:$C$13,0,0)</f>
        <v>5</v>
      </c>
      <c r="Q15" s="14">
        <f>_xlfn.XLOOKUP(Matka[[#This Row],[5]],$B$2:$B$13,$C$2:$C$13,0,0)</f>
        <v>7</v>
      </c>
      <c r="R15" s="14">
        <f>_xlfn.XLOOKUP(Matka[[#This Row],[6]],$B$2:$B$13,$C$2:$C$13,0,0)</f>
        <v>0</v>
      </c>
      <c r="S15" s="15">
        <v>1</v>
      </c>
      <c r="T15" s="15">
        <v>3.5</v>
      </c>
      <c r="U15" s="15">
        <v>0</v>
      </c>
      <c r="V15" s="15">
        <v>2.5</v>
      </c>
      <c r="W15" s="15">
        <v>1</v>
      </c>
      <c r="X15" s="15">
        <v>0</v>
      </c>
      <c r="Y15" s="14">
        <f t="shared" ref="Y15:Y78" si="1">SUM(LARGE($M15:$R15,1),LARGE($M15:$R15,2),LARGE($M15:$R15,3),LARGE($M15:$R15,4))</f>
        <v>26</v>
      </c>
      <c r="Z15" s="15">
        <f>SUM(Matka[[#This Row],[Edycja I]:[Sztafety VI]])</f>
        <v>34</v>
      </c>
      <c r="AA15" s="14" t="str">
        <f>_xlfn.TEXTJOIN(" | ",1,Matka[[#This Row],[Top1]],Matka[[#This Row],[Top2]],Matka[[#This Row],[Top3]],Matka[[#This Row],[Top4]])</f>
        <v>2 | 2 | 2 | 3</v>
      </c>
      <c r="AB15" s="14">
        <f>IFERROR(SMALL(Matka[[#This Row],[1]:[6]],1),99)</f>
        <v>2</v>
      </c>
      <c r="AC15" s="14">
        <f>IFERROR(SMALL(Matka[[#This Row],[1]:[6]],2),99)</f>
        <v>2</v>
      </c>
      <c r="AD15" s="14">
        <f>IFERROR(SMALL(Matka[[#This Row],[1]:[6]],3),99)</f>
        <v>2</v>
      </c>
      <c r="AE15" s="14">
        <f>IFERROR(SMALL(Matka[[#This Row],[1]:[6]],4),99)</f>
        <v>3</v>
      </c>
    </row>
    <row r="16" spans="1:31" x14ac:dyDescent="0.25">
      <c r="A16" s="3">
        <v>2</v>
      </c>
      <c r="B16" t="s">
        <v>2261</v>
      </c>
      <c r="C16" s="13" t="str">
        <f>_xlfn.XLOOKUP(Matka[[#This Row],[Nazwisko i Imię]],Licencje[Nazw i imię],Licencje[Płeć],"",0)</f>
        <v>K</v>
      </c>
      <c r="D16" s="13" t="str">
        <f>_xlfn.XLOOKUP(Matka[[#This Row],[Nazwisko i Imię]],Licencje[Nazw i imię],Licencje[Kat.],"",0)</f>
        <v>E-1</v>
      </c>
      <c r="E16" s="13" t="str">
        <f>_xlfn.XLOOKUP(Matka[[#This Row],[Nazwisko i Imię]],Licencje[Nazw i imię],Licencje[Klub],"",0)</f>
        <v>KS Pilica Tomaszów Mazowiecki</v>
      </c>
      <c r="F16" s="13" t="str">
        <f>_xlfn.XLOOKUP(Matka[[#This Row],[Nazwisko i Imię]],Licencje[Nazw i imię],Licencje[Szkoła],"",0)</f>
        <v>SP 13 Tomaszów Mazowiecki</v>
      </c>
      <c r="G16" s="13">
        <v>8</v>
      </c>
      <c r="K16" s="13">
        <v>2</v>
      </c>
      <c r="M16" s="14">
        <f>_xlfn.XLOOKUP(Matka[[#This Row],[1]],$B$2:$B$13,$C$2:$C$13,0,0)</f>
        <v>2</v>
      </c>
      <c r="N16" s="14">
        <f>_xlfn.XLOOKUP(Matka[[#This Row],[2]],$B$2:$B$13,$C$2:$C$13,0,0)</f>
        <v>0</v>
      </c>
      <c r="O16" s="14">
        <f>_xlfn.XLOOKUP(Matka[[#This Row],[3]],$B$2:$B$13,$C$2:$C$13,0,0)</f>
        <v>0</v>
      </c>
      <c r="P16" s="14">
        <f>_xlfn.XLOOKUP(Matka[[#This Row],[4]],$B$2:$B$13,$C$2:$C$13,0,0)</f>
        <v>0</v>
      </c>
      <c r="Q16" s="14">
        <f>_xlfn.XLOOKUP(Matka[[#This Row],[5]],$B$2:$B$13,$C$2:$C$13,0,0)</f>
        <v>7</v>
      </c>
      <c r="R16" s="14">
        <f>_xlfn.XLOOKUP(Matka[[#This Row],[6]],$B$2:$B$13,$C$2:$C$13,0,0)</f>
        <v>0</v>
      </c>
      <c r="S16" s="15">
        <v>0</v>
      </c>
      <c r="T16" s="15">
        <v>0</v>
      </c>
      <c r="U16" s="15">
        <v>0</v>
      </c>
      <c r="V16" s="15">
        <v>0.5</v>
      </c>
      <c r="W16" s="15">
        <v>1</v>
      </c>
      <c r="X16" s="15">
        <v>0</v>
      </c>
      <c r="Y16" s="14">
        <f t="shared" si="1"/>
        <v>9</v>
      </c>
      <c r="Z16" s="15">
        <f>SUM(Matka[[#This Row],[Edycja I]:[Sztafety VI]])</f>
        <v>10.5</v>
      </c>
      <c r="AA16" s="14" t="str">
        <f>_xlfn.TEXTJOIN(" | ",1,Matka[[#This Row],[Top1]],Matka[[#This Row],[Top2]],Matka[[#This Row],[Top3]],Matka[[#This Row],[Top4]])</f>
        <v>2 | 8 | 99 | 99</v>
      </c>
      <c r="AB16" s="14">
        <f>IFERROR(SMALL(Matka[[#This Row],[1]:[6]],1),99)</f>
        <v>2</v>
      </c>
      <c r="AC16" s="14">
        <f>IFERROR(SMALL(Matka[[#This Row],[1]:[6]],2),99)</f>
        <v>8</v>
      </c>
      <c r="AD16" s="14">
        <f>IFERROR(SMALL(Matka[[#This Row],[1]:[6]],3),99)</f>
        <v>99</v>
      </c>
      <c r="AE16" s="14">
        <f>IFERROR(SMALL(Matka[[#This Row],[1]:[6]],4),99)</f>
        <v>99</v>
      </c>
    </row>
    <row r="17" spans="1:31" hidden="1" x14ac:dyDescent="0.25">
      <c r="A17" s="3">
        <v>3</v>
      </c>
      <c r="B17" t="s">
        <v>2343</v>
      </c>
      <c r="C17" s="13" t="str">
        <f>_xlfn.XLOOKUP(Matka[[#This Row],[Nazwisko i Imię]],Licencje[Nazw i imię],Licencje[Płeć],"",0)</f>
        <v>K</v>
      </c>
      <c r="D17" s="13" t="str">
        <f>_xlfn.XLOOKUP(Matka[[#This Row],[Nazwisko i Imię]],Licencje[Nazw i imię],Licencje[Kat.],"",0)</f>
        <v>D-2</v>
      </c>
      <c r="E17" s="13" t="str">
        <f>_xlfn.XLOOKUP(Matka[[#This Row],[Nazwisko i Imię]],Licencje[Nazw i imię],Licencje[Klub],"",0)</f>
        <v>UKS 3 Milanówek</v>
      </c>
      <c r="F17" s="13" t="str">
        <f>_xlfn.XLOOKUP(Matka[[#This Row],[Nazwisko i Imię]],Licencje[Nazw i imię],Licencje[Szkoła],"",0)</f>
        <v>SP 3 Milanówek</v>
      </c>
      <c r="G17" s="13">
        <v>11</v>
      </c>
      <c r="I17" s="13">
        <v>8</v>
      </c>
      <c r="K17" s="13">
        <v>10</v>
      </c>
      <c r="M17" s="14">
        <f>_xlfn.XLOOKUP(Matka[[#This Row],[1]],$B$2:$B$13,$C$2:$C$13,0,0)</f>
        <v>1</v>
      </c>
      <c r="N17" s="14">
        <f>_xlfn.XLOOKUP(Matka[[#This Row],[2]],$B$2:$B$13,$C$2:$C$13,0,0)</f>
        <v>0</v>
      </c>
      <c r="O17" s="14">
        <f>_xlfn.XLOOKUP(Matka[[#This Row],[3]],$B$2:$B$13,$C$2:$C$13,0,0)</f>
        <v>2</v>
      </c>
      <c r="P17" s="14">
        <f>_xlfn.XLOOKUP(Matka[[#This Row],[4]],$B$2:$B$13,$C$2:$C$13,0,0)</f>
        <v>0</v>
      </c>
      <c r="Q17" s="14">
        <f>_xlfn.XLOOKUP(Matka[[#This Row],[5]],$B$2:$B$13,$C$2:$C$13,0,0)</f>
        <v>1</v>
      </c>
      <c r="R17" s="14">
        <f>_xlfn.XLOOKUP(Matka[[#This Row],[6]],$B$2:$B$13,$C$2:$C$13,0,0)</f>
        <v>0</v>
      </c>
      <c r="S17" s="15">
        <f>4/3</f>
        <v>1.3333333333333333</v>
      </c>
      <c r="T17" s="15">
        <v>1.5</v>
      </c>
      <c r="U17" s="15">
        <f>4/3</f>
        <v>1.3333333333333333</v>
      </c>
      <c r="V17" s="15">
        <v>0.5</v>
      </c>
      <c r="W17" s="15">
        <f>2/3</f>
        <v>0.66666666666666663</v>
      </c>
      <c r="X17" s="15">
        <v>0</v>
      </c>
      <c r="Y17" s="14">
        <f t="shared" si="1"/>
        <v>4</v>
      </c>
      <c r="Z17" s="15">
        <f>SUM(Matka[[#This Row],[Edycja I]:[Sztafety VI]])</f>
        <v>9.3333333333333321</v>
      </c>
      <c r="AA17" s="14" t="str">
        <f>_xlfn.TEXTJOIN(" | ",1,Matka[[#This Row],[Top1]],Matka[[#This Row],[Top2]],Matka[[#This Row],[Top3]],Matka[[#This Row],[Top4]])</f>
        <v>8 | 10 | 11 | 99</v>
      </c>
      <c r="AB17" s="14">
        <f>IFERROR(SMALL(Matka[[#This Row],[1]:[6]],1),99)</f>
        <v>8</v>
      </c>
      <c r="AC17" s="14">
        <f>IFERROR(SMALL(Matka[[#This Row],[1]:[6]],2),99)</f>
        <v>10</v>
      </c>
      <c r="AD17" s="14">
        <f>IFERROR(SMALL(Matka[[#This Row],[1]:[6]],3),99)</f>
        <v>11</v>
      </c>
      <c r="AE17" s="14">
        <f>IFERROR(SMALL(Matka[[#This Row],[1]:[6]],4),99)</f>
        <v>99</v>
      </c>
    </row>
    <row r="18" spans="1:31" hidden="1" x14ac:dyDescent="0.25">
      <c r="A18" s="3">
        <v>4</v>
      </c>
      <c r="B18" t="s">
        <v>3181</v>
      </c>
      <c r="C18" s="13" t="str">
        <f>_xlfn.XLOOKUP(Matka[[#This Row],[Nazwisko i Imię]],Licencje[Nazw i imię],Licencje[Płeć],"",0)</f>
        <v>M</v>
      </c>
      <c r="D18" s="13" t="str">
        <f>_xlfn.XLOOKUP(Matka[[#This Row],[Nazwisko i Imię]],Licencje[Nazw i imię],Licencje[Kat.],"",0)</f>
        <v>E-2</v>
      </c>
      <c r="E18" s="13" t="str">
        <f>_xlfn.XLOOKUP(Matka[[#This Row],[Nazwisko i Imię]],Licencje[Nazw i imię],Licencje[Klub],"",0)</f>
        <v>Akademia Łyżwiarstwa Kristensen</v>
      </c>
      <c r="F18" s="13" t="str">
        <f>_xlfn.XLOOKUP(Matka[[#This Row],[Nazwisko i Imię]],Licencje[Nazw i imię],Licencje[Szkoła],"",0)</f>
        <v xml:space="preserve">SP w Komorowie </v>
      </c>
      <c r="G18" s="13">
        <v>10</v>
      </c>
      <c r="I18" s="13">
        <v>6</v>
      </c>
      <c r="M18" s="14">
        <f>_xlfn.XLOOKUP(Matka[[#This Row],[1]],$B$2:$B$13,$C$2:$C$13,0,0)</f>
        <v>1</v>
      </c>
      <c r="N18" s="14">
        <f>_xlfn.XLOOKUP(Matka[[#This Row],[2]],$B$2:$B$13,$C$2:$C$13,0,0)</f>
        <v>0</v>
      </c>
      <c r="O18" s="14">
        <f>_xlfn.XLOOKUP(Matka[[#This Row],[3]],$B$2:$B$13,$C$2:$C$13,0,0)</f>
        <v>3</v>
      </c>
      <c r="P18" s="14">
        <f>_xlfn.XLOOKUP(Matka[[#This Row],[4]],$B$2:$B$13,$C$2:$C$13,0,0)</f>
        <v>0</v>
      </c>
      <c r="Q18" s="14">
        <f>_xlfn.XLOOKUP(Matka[[#This Row],[5]],$B$2:$B$13,$C$2:$C$13,0,0)</f>
        <v>0</v>
      </c>
      <c r="R18" s="14">
        <f>_xlfn.XLOOKUP(Matka[[#This Row],[6]],$B$2:$B$13,$C$2:$C$13,0,0)</f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4">
        <f t="shared" si="1"/>
        <v>4</v>
      </c>
      <c r="Z18" s="15">
        <f>SUM(Matka[[#This Row],[Edycja I]:[Sztafety VI]])</f>
        <v>4</v>
      </c>
      <c r="AA18" s="14" t="str">
        <f>_xlfn.TEXTJOIN(" | ",1,Matka[[#This Row],[Top1]],Matka[[#This Row],[Top2]],Matka[[#This Row],[Top3]],Matka[[#This Row],[Top4]])</f>
        <v>6 | 10 | 99 | 99</v>
      </c>
      <c r="AB18" s="14">
        <f>IFERROR(SMALL(Matka[[#This Row],[1]:[6]],1),99)</f>
        <v>6</v>
      </c>
      <c r="AC18" s="14">
        <f>IFERROR(SMALL(Matka[[#This Row],[1]:[6]],2),99)</f>
        <v>10</v>
      </c>
      <c r="AD18" s="14">
        <f>IFERROR(SMALL(Matka[[#This Row],[1]:[6]],3),99)</f>
        <v>99</v>
      </c>
      <c r="AE18" s="14">
        <f>IFERROR(SMALL(Matka[[#This Row],[1]:[6]],4),99)</f>
        <v>99</v>
      </c>
    </row>
    <row r="19" spans="1:31" x14ac:dyDescent="0.25">
      <c r="A19" s="3">
        <v>5</v>
      </c>
      <c r="B19" t="s">
        <v>2265</v>
      </c>
      <c r="C19" s="13" t="str">
        <f>_xlfn.XLOOKUP(Matka[[#This Row],[Nazwisko i Imię]],Licencje[Nazw i imię],Licencje[Płeć],"",0)</f>
        <v>K</v>
      </c>
      <c r="D19" s="13" t="str">
        <f>_xlfn.XLOOKUP(Matka[[#This Row],[Nazwisko i Imię]],Licencje[Nazw i imię],Licencje[Kat.],"",0)</f>
        <v>E-1</v>
      </c>
      <c r="E19" s="13" t="str">
        <f>_xlfn.XLOOKUP(Matka[[#This Row],[Nazwisko i Imię]],Licencje[Nazw i imię],Licencje[Klub],"",0)</f>
        <v>Akademia Sportowego Rozwoju Natalii Czerwonki</v>
      </c>
      <c r="F19" s="13" t="str">
        <f>_xlfn.XLOOKUP(Matka[[#This Row],[Nazwisko i Imię]],Licencje[Nazw i imię],Licencje[Szkoła],"",0)</f>
        <v>Społeczna Szkoła Podstawowa</v>
      </c>
      <c r="G19" s="13">
        <v>12</v>
      </c>
      <c r="J19" s="13">
        <v>4</v>
      </c>
      <c r="M19" s="14">
        <f>_xlfn.XLOOKUP(Matka[[#This Row],[1]],$B$2:$B$13,$C$2:$C$13,0,0)</f>
        <v>1</v>
      </c>
      <c r="N19" s="14">
        <f>_xlfn.XLOOKUP(Matka[[#This Row],[2]],$B$2:$B$13,$C$2:$C$13,0,0)</f>
        <v>0</v>
      </c>
      <c r="O19" s="14">
        <f>_xlfn.XLOOKUP(Matka[[#This Row],[3]],$B$2:$B$13,$C$2:$C$13,0,0)</f>
        <v>0</v>
      </c>
      <c r="P19" s="14">
        <f>_xlfn.XLOOKUP(Matka[[#This Row],[4]],$B$2:$B$13,$C$2:$C$13,0,0)</f>
        <v>4</v>
      </c>
      <c r="Q19" s="14">
        <f>_xlfn.XLOOKUP(Matka[[#This Row],[5]],$B$2:$B$13,$C$2:$C$13,0,0)</f>
        <v>0</v>
      </c>
      <c r="R19" s="14">
        <f>_xlfn.XLOOKUP(Matka[[#This Row],[6]],$B$2:$B$13,$C$2:$C$13,0,0)</f>
        <v>0</v>
      </c>
      <c r="S19" s="15">
        <v>0</v>
      </c>
      <c r="T19" s="15">
        <v>0</v>
      </c>
      <c r="U19" s="15">
        <v>0</v>
      </c>
      <c r="V19" s="15">
        <v>0.75</v>
      </c>
      <c r="W19" s="15">
        <v>0</v>
      </c>
      <c r="X19" s="15">
        <v>0</v>
      </c>
      <c r="Y19" s="14">
        <f t="shared" si="1"/>
        <v>5</v>
      </c>
      <c r="Z19" s="15">
        <f>SUM(Matka[[#This Row],[Edycja I]:[Sztafety VI]])</f>
        <v>5.75</v>
      </c>
      <c r="AA19" s="14" t="str">
        <f>_xlfn.TEXTJOIN(" | ",1,Matka[[#This Row],[Top1]],Matka[[#This Row],[Top2]],Matka[[#This Row],[Top3]],Matka[[#This Row],[Top4]])</f>
        <v>4 | 12 | 99 | 99</v>
      </c>
      <c r="AB19" s="14">
        <f>IFERROR(SMALL(Matka[[#This Row],[1]:[6]],1),99)</f>
        <v>4</v>
      </c>
      <c r="AC19" s="14">
        <f>IFERROR(SMALL(Matka[[#This Row],[1]:[6]],2),99)</f>
        <v>12</v>
      </c>
      <c r="AD19" s="14">
        <f>IFERROR(SMALL(Matka[[#This Row],[1]:[6]],3),99)</f>
        <v>99</v>
      </c>
      <c r="AE19" s="14">
        <f>IFERROR(SMALL(Matka[[#This Row],[1]:[6]],4),99)</f>
        <v>99</v>
      </c>
    </row>
    <row r="20" spans="1:31" hidden="1" x14ac:dyDescent="0.25">
      <c r="A20" s="3">
        <v>6</v>
      </c>
      <c r="B20" t="s">
        <v>2331</v>
      </c>
      <c r="C20" s="13" t="str">
        <f>_xlfn.XLOOKUP(Matka[[#This Row],[Nazwisko i Imię]],Licencje[Nazw i imię],Licencje[Płeć],"",0)</f>
        <v>M</v>
      </c>
      <c r="D20" s="13" t="str">
        <f>_xlfn.XLOOKUP(Matka[[#This Row],[Nazwisko i Imię]],Licencje[Nazw i imię],Licencje[Kat.],"",0)</f>
        <v>E-2</v>
      </c>
      <c r="E20" s="13" t="str">
        <f>_xlfn.XLOOKUP(Matka[[#This Row],[Nazwisko i Imię]],Licencje[Nazw i imię],Licencje[Klub],"",0)</f>
        <v>UKS przy ZSMS Zakopane</v>
      </c>
      <c r="F20" s="13" t="str">
        <f>_xlfn.XLOOKUP(Matka[[#This Row],[Nazwisko i Imię]],Licencje[Nazw i imię],Licencje[Szkoła],"",0)</f>
        <v>SP SMS Zakopane</v>
      </c>
      <c r="G20" s="13">
        <v>5</v>
      </c>
      <c r="H20" s="13">
        <v>6</v>
      </c>
      <c r="J20" s="13">
        <v>9</v>
      </c>
      <c r="M20" s="14">
        <f>_xlfn.XLOOKUP(Matka[[#This Row],[1]],$B$2:$B$13,$C$2:$C$13,0,0)</f>
        <v>3</v>
      </c>
      <c r="N20" s="14">
        <f>_xlfn.XLOOKUP(Matka[[#This Row],[2]],$B$2:$B$13,$C$2:$C$13,0,0)</f>
        <v>3</v>
      </c>
      <c r="O20" s="14">
        <f>_xlfn.XLOOKUP(Matka[[#This Row],[3]],$B$2:$B$13,$C$2:$C$13,0,0)</f>
        <v>0</v>
      </c>
      <c r="P20" s="14">
        <f>_xlfn.XLOOKUP(Matka[[#This Row],[4]],$B$2:$B$13,$C$2:$C$13,0,0)</f>
        <v>1</v>
      </c>
      <c r="Q20" s="14">
        <f>_xlfn.XLOOKUP(Matka[[#This Row],[5]],$B$2:$B$13,$C$2:$C$13,0,0)</f>
        <v>0</v>
      </c>
      <c r="R20" s="14">
        <f>_xlfn.XLOOKUP(Matka[[#This Row],[6]],$B$2:$B$13,$C$2:$C$13,0,0)</f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4">
        <f t="shared" si="1"/>
        <v>7</v>
      </c>
      <c r="Z20" s="15">
        <f>SUM(Matka[[#This Row],[Edycja I]:[Sztafety VI]])</f>
        <v>7</v>
      </c>
      <c r="AA20" s="14" t="str">
        <f>_xlfn.TEXTJOIN(" | ",1,Matka[[#This Row],[Top1]],Matka[[#This Row],[Top2]],Matka[[#This Row],[Top3]],Matka[[#This Row],[Top4]])</f>
        <v>5 | 6 | 9 | 99</v>
      </c>
      <c r="AB20" s="14">
        <f>IFERROR(SMALL(Matka[[#This Row],[1]:[6]],1),99)</f>
        <v>5</v>
      </c>
      <c r="AC20" s="14">
        <f>IFERROR(SMALL(Matka[[#This Row],[1]:[6]],2),99)</f>
        <v>6</v>
      </c>
      <c r="AD20" s="14">
        <f>IFERROR(SMALL(Matka[[#This Row],[1]:[6]],3),99)</f>
        <v>9</v>
      </c>
      <c r="AE20" s="14">
        <f>IFERROR(SMALL(Matka[[#This Row],[1]:[6]],4),99)</f>
        <v>99</v>
      </c>
    </row>
    <row r="21" spans="1:31" hidden="1" x14ac:dyDescent="0.25">
      <c r="A21" s="3">
        <v>7</v>
      </c>
      <c r="B21" t="s">
        <v>3211</v>
      </c>
      <c r="C21" s="13" t="str">
        <f>_xlfn.XLOOKUP(Matka[[#This Row],[Nazwisko i Imię]],Licencje[Nazw i imię],Licencje[Płeć],"",0)</f>
        <v>M</v>
      </c>
      <c r="D21" s="13" t="str">
        <f>_xlfn.XLOOKUP(Matka[[#This Row],[Nazwisko i Imię]],Licencje[Nazw i imię],Licencje[Kat.],"",0)</f>
        <v>F-2</v>
      </c>
      <c r="E21" s="13" t="str">
        <f>_xlfn.XLOOKUP(Matka[[#This Row],[Nazwisko i Imię]],Licencje[Nazw i imię],Licencje[Klub],"",0)</f>
        <v>KS Orzeł Elbląg</v>
      </c>
      <c r="F21" s="13" t="str">
        <f>_xlfn.XLOOKUP(Matka[[#This Row],[Nazwisko i Imię]],Licencje[Nazw i imię],Licencje[Szkoła],"",0)</f>
        <v>SSP3</v>
      </c>
      <c r="I21" s="13">
        <v>3</v>
      </c>
      <c r="M21" s="14">
        <f>_xlfn.XLOOKUP(Matka[[#This Row],[1]],$B$2:$B$13,$C$2:$C$13,0,0)</f>
        <v>0</v>
      </c>
      <c r="N21" s="14">
        <f>_xlfn.XLOOKUP(Matka[[#This Row],[2]],$B$2:$B$13,$C$2:$C$13,0,0)</f>
        <v>0</v>
      </c>
      <c r="O21" s="14">
        <f>_xlfn.XLOOKUP(Matka[[#This Row],[3]],$B$2:$B$13,$C$2:$C$13,0,0)</f>
        <v>5</v>
      </c>
      <c r="P21" s="14">
        <f>_xlfn.XLOOKUP(Matka[[#This Row],[4]],$B$2:$B$13,$C$2:$C$13,0,0)</f>
        <v>0</v>
      </c>
      <c r="Q21" s="14">
        <f>_xlfn.XLOOKUP(Matka[[#This Row],[5]],$B$2:$B$13,$C$2:$C$13,0,0)</f>
        <v>0</v>
      </c>
      <c r="R21" s="14">
        <f>_xlfn.XLOOKUP(Matka[[#This Row],[6]],$B$2:$B$13,$C$2:$C$13,0,0)</f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4">
        <f t="shared" si="1"/>
        <v>5</v>
      </c>
      <c r="Z21" s="15">
        <f>SUM(Matka[[#This Row],[Edycja I]:[Sztafety VI]])</f>
        <v>5</v>
      </c>
      <c r="AA21" s="14" t="str">
        <f>_xlfn.TEXTJOIN(" | ",1,Matka[[#This Row],[Top1]],Matka[[#This Row],[Top2]],Matka[[#This Row],[Top3]],Matka[[#This Row],[Top4]])</f>
        <v>3 | 99 | 99 | 99</v>
      </c>
      <c r="AB21" s="14">
        <f>IFERROR(SMALL(Matka[[#This Row],[1]:[6]],1),99)</f>
        <v>3</v>
      </c>
      <c r="AC21" s="14">
        <f>IFERROR(SMALL(Matka[[#This Row],[1]:[6]],2),99)</f>
        <v>99</v>
      </c>
      <c r="AD21" s="14">
        <f>IFERROR(SMALL(Matka[[#This Row],[1]:[6]],3),99)</f>
        <v>99</v>
      </c>
      <c r="AE21" s="14">
        <f>IFERROR(SMALL(Matka[[#This Row],[1]:[6]],4),99)</f>
        <v>99</v>
      </c>
    </row>
    <row r="22" spans="1:31" hidden="1" x14ac:dyDescent="0.25">
      <c r="A22" s="3">
        <v>8</v>
      </c>
      <c r="B22" t="s">
        <v>2323</v>
      </c>
      <c r="C22" s="13" t="str">
        <f>_xlfn.XLOOKUP(Matka[[#This Row],[Nazwisko i Imię]],Licencje[Nazw i imię],Licencje[Płeć],"",0)</f>
        <v>K</v>
      </c>
      <c r="D22" s="13" t="str">
        <f>_xlfn.XLOOKUP(Matka[[#This Row],[Nazwisko i Imię]],Licencje[Nazw i imię],Licencje[Kat.],"",0)</f>
        <v>D-2</v>
      </c>
      <c r="E22" s="13" t="str">
        <f>_xlfn.XLOOKUP(Matka[[#This Row],[Nazwisko i Imię]],Licencje[Nazw i imię],Licencje[Klub],"",0)</f>
        <v>UKS Giżycko</v>
      </c>
      <c r="F22" s="13" t="str">
        <f>_xlfn.XLOOKUP(Matka[[#This Row],[Nazwisko i Imię]],Licencje[Nazw i imię],Licencje[Szkoła],"",0)</f>
        <v>SP Wilkasy</v>
      </c>
      <c r="G22" s="13">
        <v>5</v>
      </c>
      <c r="I22" s="13">
        <v>4</v>
      </c>
      <c r="J22" s="13">
        <v>12</v>
      </c>
      <c r="M22" s="14">
        <f>_xlfn.XLOOKUP(Matka[[#This Row],[1]],$B$2:$B$13,$C$2:$C$13,0,0)</f>
        <v>3</v>
      </c>
      <c r="N22" s="14">
        <f>_xlfn.XLOOKUP(Matka[[#This Row],[2]],$B$2:$B$13,$C$2:$C$13,0,0)</f>
        <v>0</v>
      </c>
      <c r="O22" s="14">
        <f>_xlfn.XLOOKUP(Matka[[#This Row],[3]],$B$2:$B$13,$C$2:$C$13,0,0)</f>
        <v>4</v>
      </c>
      <c r="P22" s="14">
        <f>_xlfn.XLOOKUP(Matka[[#This Row],[4]],$B$2:$B$13,$C$2:$C$13,0,0)</f>
        <v>1</v>
      </c>
      <c r="Q22" s="14">
        <f>_xlfn.XLOOKUP(Matka[[#This Row],[5]],$B$2:$B$13,$C$2:$C$13,0,0)</f>
        <v>0</v>
      </c>
      <c r="R22" s="14">
        <f>_xlfn.XLOOKUP(Matka[[#This Row],[6]],$B$2:$B$13,$C$2:$C$13,0,0)</f>
        <v>0</v>
      </c>
      <c r="S22" s="15">
        <v>0</v>
      </c>
      <c r="T22" s="15">
        <v>2</v>
      </c>
      <c r="U22" s="15">
        <v>0</v>
      </c>
      <c r="V22" s="15">
        <v>1.5</v>
      </c>
      <c r="W22" s="15">
        <v>0</v>
      </c>
      <c r="X22" s="15">
        <v>0</v>
      </c>
      <c r="Y22" s="14">
        <f t="shared" si="1"/>
        <v>8</v>
      </c>
      <c r="Z22" s="15">
        <f>SUM(Matka[[#This Row],[Edycja I]:[Sztafety VI]])</f>
        <v>11.5</v>
      </c>
      <c r="AA22" s="14" t="str">
        <f>_xlfn.TEXTJOIN(" | ",1,Matka[[#This Row],[Top1]],Matka[[#This Row],[Top2]],Matka[[#This Row],[Top3]],Matka[[#This Row],[Top4]])</f>
        <v>4 | 5 | 12 | 99</v>
      </c>
      <c r="AB22" s="14">
        <f>IFERROR(SMALL(Matka[[#This Row],[1]:[6]],1),99)</f>
        <v>4</v>
      </c>
      <c r="AC22" s="14">
        <f>IFERROR(SMALL(Matka[[#This Row],[1]:[6]],2),99)</f>
        <v>5</v>
      </c>
      <c r="AD22" s="14">
        <f>IFERROR(SMALL(Matka[[#This Row],[1]:[6]],3),99)</f>
        <v>12</v>
      </c>
      <c r="AE22" s="14">
        <f>IFERROR(SMALL(Matka[[#This Row],[1]:[6]],4),99)</f>
        <v>99</v>
      </c>
    </row>
    <row r="23" spans="1:31" hidden="1" x14ac:dyDescent="0.25">
      <c r="A23" s="3">
        <v>9</v>
      </c>
      <c r="B23" t="s">
        <v>3237</v>
      </c>
      <c r="C23" s="13" t="str">
        <f>_xlfn.XLOOKUP(Matka[[#This Row],[Nazwisko i Imię]],Licencje[Nazw i imię],Licencje[Płeć],"",0)</f>
        <v>K</v>
      </c>
      <c r="D23" s="13" t="str">
        <f>_xlfn.XLOOKUP(Matka[[#This Row],[Nazwisko i Imię]],Licencje[Nazw i imię],Licencje[Kat.],"",0)</f>
        <v>D-2</v>
      </c>
      <c r="E23" s="13" t="str">
        <f>_xlfn.XLOOKUP(Matka[[#This Row],[Nazwisko i Imię]],Licencje[Nazw i imię],Licencje[Klub],"",0)</f>
        <v>UKS Sprint Sanok</v>
      </c>
      <c r="F23" s="13" t="str">
        <f>_xlfn.XLOOKUP(Matka[[#This Row],[Nazwisko i Imię]],Licencje[Nazw i imię],Licencje[Szkoła],"",0)</f>
        <v>sp2 Sanok</v>
      </c>
      <c r="K23" s="13">
        <v>8</v>
      </c>
      <c r="M23" s="14">
        <f>_xlfn.XLOOKUP(Matka[[#This Row],[1]],$B$2:$B$13,$C$2:$C$13,0,0)</f>
        <v>0</v>
      </c>
      <c r="N23" s="14">
        <f>_xlfn.XLOOKUP(Matka[[#This Row],[2]],$B$2:$B$13,$C$2:$C$13,0,0)</f>
        <v>0</v>
      </c>
      <c r="O23" s="14">
        <f>_xlfn.XLOOKUP(Matka[[#This Row],[3]],$B$2:$B$13,$C$2:$C$13,0,0)</f>
        <v>0</v>
      </c>
      <c r="P23" s="14">
        <f>_xlfn.XLOOKUP(Matka[[#This Row],[4]],$B$2:$B$13,$C$2:$C$13,0,0)</f>
        <v>0</v>
      </c>
      <c r="Q23" s="14">
        <f>_xlfn.XLOOKUP(Matka[[#This Row],[5]],$B$2:$B$13,$C$2:$C$13,0,0)</f>
        <v>2</v>
      </c>
      <c r="R23" s="14">
        <f>_xlfn.XLOOKUP(Matka[[#This Row],[6]],$B$2:$B$13,$C$2:$C$13,0,0)</f>
        <v>0</v>
      </c>
      <c r="S23" s="15">
        <v>0</v>
      </c>
      <c r="T23" s="15">
        <v>0</v>
      </c>
      <c r="U23" s="15">
        <v>0</v>
      </c>
      <c r="V23" s="15">
        <v>0</v>
      </c>
      <c r="W23" s="15">
        <v>1</v>
      </c>
      <c r="X23" s="15">
        <v>0</v>
      </c>
      <c r="Y23" s="14">
        <f t="shared" si="1"/>
        <v>2</v>
      </c>
      <c r="Z23" s="15">
        <f>SUM(Matka[[#This Row],[Edycja I]:[Sztafety VI]])</f>
        <v>3</v>
      </c>
      <c r="AA23" s="14" t="str">
        <f>_xlfn.TEXTJOIN(" | ",1,Matka[[#This Row],[Top1]],Matka[[#This Row],[Top2]],Matka[[#This Row],[Top3]],Matka[[#This Row],[Top4]])</f>
        <v>8 | 99 | 99 | 99</v>
      </c>
      <c r="AB23" s="14">
        <f>IFERROR(SMALL(Matka[[#This Row],[1]:[6]],1),99)</f>
        <v>8</v>
      </c>
      <c r="AC23" s="14">
        <f>IFERROR(SMALL(Matka[[#This Row],[1]:[6]],2),99)</f>
        <v>99</v>
      </c>
      <c r="AD23" s="14">
        <f>IFERROR(SMALL(Matka[[#This Row],[1]:[6]],3),99)</f>
        <v>99</v>
      </c>
      <c r="AE23" s="14">
        <f>IFERROR(SMALL(Matka[[#This Row],[1]:[6]],4),99)</f>
        <v>99</v>
      </c>
    </row>
    <row r="24" spans="1:31" hidden="1" x14ac:dyDescent="0.25">
      <c r="A24" s="3">
        <v>10</v>
      </c>
      <c r="B24" t="s">
        <v>3193</v>
      </c>
      <c r="C24" s="13" t="str">
        <f>_xlfn.XLOOKUP(Matka[[#This Row],[Nazwisko i Imię]],Licencje[Nazw i imię],Licencje[Płeć],"",0)</f>
        <v>K</v>
      </c>
      <c r="D24" s="13" t="str">
        <f>_xlfn.XLOOKUP(Matka[[#This Row],[Nazwisko i Imię]],Licencje[Nazw i imię],Licencje[Kat.],"",0)</f>
        <v>F-2</v>
      </c>
      <c r="E24" s="13" t="str">
        <f>_xlfn.XLOOKUP(Matka[[#This Row],[Nazwisko i Imię]],Licencje[Nazw i imię],Licencje[Klub],"",0)</f>
        <v>IUKS Dziewiątka Tomaszów Mazowiecki</v>
      </c>
      <c r="F24" s="13">
        <f>_xlfn.XLOOKUP(Matka[[#This Row],[Nazwisko i Imię]],Licencje[Nazw i imię],Licencje[Szkoła],"",0)</f>
        <v>0</v>
      </c>
      <c r="H24" s="13">
        <v>12</v>
      </c>
      <c r="I24" s="13">
        <v>10</v>
      </c>
      <c r="M24" s="14">
        <f>_xlfn.XLOOKUP(Matka[[#This Row],[1]],$B$2:$B$13,$C$2:$C$13,0,0)</f>
        <v>0</v>
      </c>
      <c r="N24" s="14">
        <f>_xlfn.XLOOKUP(Matka[[#This Row],[2]],$B$2:$B$13,$C$2:$C$13,0,0)</f>
        <v>1</v>
      </c>
      <c r="O24" s="14">
        <f>_xlfn.XLOOKUP(Matka[[#This Row],[3]],$B$2:$B$13,$C$2:$C$13,0,0)</f>
        <v>1</v>
      </c>
      <c r="P24" s="14">
        <f>_xlfn.XLOOKUP(Matka[[#This Row],[4]],$B$2:$B$13,$C$2:$C$13,0,0)</f>
        <v>0</v>
      </c>
      <c r="Q24" s="14">
        <f>_xlfn.XLOOKUP(Matka[[#This Row],[5]],$B$2:$B$13,$C$2:$C$13,0,0)</f>
        <v>0</v>
      </c>
      <c r="R24" s="14">
        <f>_xlfn.XLOOKUP(Matka[[#This Row],[6]],$B$2:$B$13,$C$2:$C$13,0,0)</f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4">
        <f t="shared" si="1"/>
        <v>2</v>
      </c>
      <c r="Z24" s="15">
        <f>SUM(Matka[[#This Row],[Edycja I]:[Sztafety VI]])</f>
        <v>2</v>
      </c>
      <c r="AA24" s="14" t="str">
        <f>_xlfn.TEXTJOIN(" | ",1,Matka[[#This Row],[Top1]],Matka[[#This Row],[Top2]],Matka[[#This Row],[Top3]],Matka[[#This Row],[Top4]])</f>
        <v>10 | 12 | 99 | 99</v>
      </c>
      <c r="AB24" s="14">
        <f>IFERROR(SMALL(Matka[[#This Row],[1]:[6]],1),99)</f>
        <v>10</v>
      </c>
      <c r="AC24" s="14">
        <f>IFERROR(SMALL(Matka[[#This Row],[1]:[6]],2),99)</f>
        <v>12</v>
      </c>
      <c r="AD24" s="14">
        <f>IFERROR(SMALL(Matka[[#This Row],[1]:[6]],3),99)</f>
        <v>99</v>
      </c>
      <c r="AE24" s="14">
        <f>IFERROR(SMALL(Matka[[#This Row],[1]:[6]],4),99)</f>
        <v>99</v>
      </c>
    </row>
    <row r="25" spans="1:31" hidden="1" x14ac:dyDescent="0.25">
      <c r="A25" s="3">
        <v>11</v>
      </c>
      <c r="B25" t="s">
        <v>3230</v>
      </c>
      <c r="C25" s="13" t="str">
        <f>_xlfn.XLOOKUP(Matka[[#This Row],[Nazwisko i Imię]],Licencje[Nazw i imię],Licencje[Płeć],"",0)</f>
        <v>K</v>
      </c>
      <c r="D25" s="13" t="str">
        <f>_xlfn.XLOOKUP(Matka[[#This Row],[Nazwisko i Imię]],Licencje[Nazw i imię],Licencje[Kat.],"",0)</f>
        <v>F-2</v>
      </c>
      <c r="E25" s="13" t="str">
        <f>_xlfn.XLOOKUP(Matka[[#This Row],[Nazwisko i Imię]],Licencje[Nazw i imię],Licencje[Klub],"",0)</f>
        <v>SKŁ Górnik Sanok</v>
      </c>
      <c r="F25" s="13" t="str">
        <f>_xlfn.XLOOKUP(Matka[[#This Row],[Nazwisko i Imię]],Licencje[Nazw i imię],Licencje[Szkoła],"",0)</f>
        <v>SP Pakoszówka</v>
      </c>
      <c r="K25" s="13">
        <v>10</v>
      </c>
      <c r="M25" s="14">
        <f>_xlfn.XLOOKUP(Matka[[#This Row],[1]],$B$2:$B$13,$C$2:$C$13,0,0)</f>
        <v>0</v>
      </c>
      <c r="N25" s="14">
        <f>_xlfn.XLOOKUP(Matka[[#This Row],[2]],$B$2:$B$13,$C$2:$C$13,0,0)</f>
        <v>0</v>
      </c>
      <c r="O25" s="14">
        <f>_xlfn.XLOOKUP(Matka[[#This Row],[3]],$B$2:$B$13,$C$2:$C$13,0,0)</f>
        <v>0</v>
      </c>
      <c r="P25" s="14">
        <f>_xlfn.XLOOKUP(Matka[[#This Row],[4]],$B$2:$B$13,$C$2:$C$13,0,0)</f>
        <v>0</v>
      </c>
      <c r="Q25" s="14">
        <f>_xlfn.XLOOKUP(Matka[[#This Row],[5]],$B$2:$B$13,$C$2:$C$13,0,0)</f>
        <v>1</v>
      </c>
      <c r="R25" s="14">
        <f>_xlfn.XLOOKUP(Matka[[#This Row],[6]],$B$2:$B$13,$C$2:$C$13,0,0)</f>
        <v>0</v>
      </c>
      <c r="S25" s="15">
        <v>0</v>
      </c>
      <c r="T25" s="15">
        <v>0</v>
      </c>
      <c r="U25" s="15">
        <v>0</v>
      </c>
      <c r="V25" s="15">
        <v>0.25</v>
      </c>
      <c r="W25" s="15">
        <v>0.75</v>
      </c>
      <c r="X25" s="15">
        <v>0</v>
      </c>
      <c r="Y25" s="14">
        <f t="shared" si="1"/>
        <v>1</v>
      </c>
      <c r="Z25" s="15">
        <f>SUM(Matka[[#This Row],[Edycja I]:[Sztafety VI]])</f>
        <v>2</v>
      </c>
      <c r="AA25" s="14" t="str">
        <f>_xlfn.TEXTJOIN(" | ",1,Matka[[#This Row],[Top1]],Matka[[#This Row],[Top2]],Matka[[#This Row],[Top3]],Matka[[#This Row],[Top4]])</f>
        <v>10 | 99 | 99 | 99</v>
      </c>
      <c r="AB25" s="14">
        <f>IFERROR(SMALL(Matka[[#This Row],[1]:[6]],1),99)</f>
        <v>10</v>
      </c>
      <c r="AC25" s="14">
        <f>IFERROR(SMALL(Matka[[#This Row],[1]:[6]],2),99)</f>
        <v>99</v>
      </c>
      <c r="AD25" s="14">
        <f>IFERROR(SMALL(Matka[[#This Row],[1]:[6]],3),99)</f>
        <v>99</v>
      </c>
      <c r="AE25" s="14">
        <f>IFERROR(SMALL(Matka[[#This Row],[1]:[6]],4),99)</f>
        <v>99</v>
      </c>
    </row>
    <row r="26" spans="1:31" hidden="1" x14ac:dyDescent="0.25">
      <c r="A26" s="3">
        <v>12</v>
      </c>
      <c r="B26" t="s">
        <v>2316</v>
      </c>
      <c r="C26" s="13" t="str">
        <f>_xlfn.XLOOKUP(Matka[[#This Row],[Nazwisko i Imię]],Licencje[Nazw i imię],Licencje[Płeć],"",0)</f>
        <v>M</v>
      </c>
      <c r="D26" s="13" t="str">
        <f>_xlfn.XLOOKUP(Matka[[#This Row],[Nazwisko i Imię]],Licencje[Nazw i imię],Licencje[Kat.],"",0)</f>
        <v>D-2</v>
      </c>
      <c r="E26" s="13" t="str">
        <f>_xlfn.XLOOKUP(Matka[[#This Row],[Nazwisko i Imię]],Licencje[Nazw i imię],Licencje[Klub],"",0)</f>
        <v>UKS 3 Milanówek</v>
      </c>
      <c r="F26" s="13" t="str">
        <f>_xlfn.XLOOKUP(Matka[[#This Row],[Nazwisko i Imię]],Licencje[Nazw i imię],Licencje[Szkoła],"",0)</f>
        <v>SP 3 Milanówek</v>
      </c>
      <c r="G26" s="13">
        <v>4</v>
      </c>
      <c r="H26" s="13">
        <v>5</v>
      </c>
      <c r="I26" s="13">
        <v>6</v>
      </c>
      <c r="J26" s="13">
        <v>5</v>
      </c>
      <c r="M26" s="14">
        <f>_xlfn.XLOOKUP(Matka[[#This Row],[1]],$B$2:$B$13,$C$2:$C$13,0,0)</f>
        <v>4</v>
      </c>
      <c r="N26" s="14">
        <f>_xlfn.XLOOKUP(Matka[[#This Row],[2]],$B$2:$B$13,$C$2:$C$13,0,0)</f>
        <v>3</v>
      </c>
      <c r="O26" s="14">
        <f>_xlfn.XLOOKUP(Matka[[#This Row],[3]],$B$2:$B$13,$C$2:$C$13,0,0)</f>
        <v>3</v>
      </c>
      <c r="P26" s="14">
        <f>_xlfn.XLOOKUP(Matka[[#This Row],[4]],$B$2:$B$13,$C$2:$C$13,0,0)</f>
        <v>3</v>
      </c>
      <c r="Q26" s="14">
        <f>_xlfn.XLOOKUP(Matka[[#This Row],[5]],$B$2:$B$13,$C$2:$C$13,0,0)</f>
        <v>0</v>
      </c>
      <c r="R26" s="14">
        <f>_xlfn.XLOOKUP(Matka[[#This Row],[6]],$B$2:$B$13,$C$2:$C$13,0,0)</f>
        <v>0</v>
      </c>
      <c r="S26" s="15">
        <f>5/3</f>
        <v>1.6666666666666667</v>
      </c>
      <c r="T26" s="15">
        <v>2</v>
      </c>
      <c r="U26" s="15">
        <v>0</v>
      </c>
      <c r="V26" s="15">
        <v>3.5</v>
      </c>
      <c r="W26" s="15">
        <v>0</v>
      </c>
      <c r="X26" s="15">
        <v>0</v>
      </c>
      <c r="Y26" s="14">
        <f t="shared" si="1"/>
        <v>13</v>
      </c>
      <c r="Z26" s="15">
        <f>SUM(Matka[[#This Row],[Edycja I]:[Sztafety VI]])</f>
        <v>20.166666666666664</v>
      </c>
      <c r="AA26" s="14" t="str">
        <f>_xlfn.TEXTJOIN(" | ",1,Matka[[#This Row],[Top1]],Matka[[#This Row],[Top2]],Matka[[#This Row],[Top3]],Matka[[#This Row],[Top4]])</f>
        <v>4 | 5 | 5 | 6</v>
      </c>
      <c r="AB26" s="14">
        <f>IFERROR(SMALL(Matka[[#This Row],[1]:[6]],1),99)</f>
        <v>4</v>
      </c>
      <c r="AC26" s="14">
        <f>IFERROR(SMALL(Matka[[#This Row],[1]:[6]],2),99)</f>
        <v>5</v>
      </c>
      <c r="AD26" s="14">
        <f>IFERROR(SMALL(Matka[[#This Row],[1]:[6]],3),99)</f>
        <v>5</v>
      </c>
      <c r="AE26" s="14">
        <f>IFERROR(SMALL(Matka[[#This Row],[1]:[6]],4),99)</f>
        <v>6</v>
      </c>
    </row>
    <row r="27" spans="1:31" hidden="1" x14ac:dyDescent="0.25">
      <c r="A27" s="3">
        <v>13</v>
      </c>
      <c r="B27" t="s">
        <v>3168</v>
      </c>
      <c r="C27" s="13" t="str">
        <f>_xlfn.XLOOKUP(Matka[[#This Row],[Nazwisko i Imię]],Licencje[Nazw i imię],Licencje[Płeć],"",0)</f>
        <v>K</v>
      </c>
      <c r="D27" s="13" t="str">
        <f>_xlfn.XLOOKUP(Matka[[#This Row],[Nazwisko i Imię]],Licencje[Nazw i imię],Licencje[Kat.],"",0)</f>
        <v>F-2</v>
      </c>
      <c r="E27" s="13" t="str">
        <f>_xlfn.XLOOKUP(Matka[[#This Row],[Nazwisko i Imię]],Licencje[Nazw i imię],Licencje[Klub],"",0)</f>
        <v>Akademia Łyżwiarstwa Kristensen</v>
      </c>
      <c r="F27" s="13" t="str">
        <f>_xlfn.XLOOKUP(Matka[[#This Row],[Nazwisko i Imię]],Licencje[Nazw i imię],Licencje[Szkoła],"",0)</f>
        <v>Sp 13 w Tomaszowie Maz</v>
      </c>
      <c r="G27" s="13">
        <v>6</v>
      </c>
      <c r="H27" s="13">
        <v>4</v>
      </c>
      <c r="I27" s="13">
        <v>4</v>
      </c>
      <c r="J27" s="13">
        <v>3</v>
      </c>
      <c r="M27" s="14">
        <f>_xlfn.XLOOKUP(Matka[[#This Row],[1]],$B$2:$B$13,$C$2:$C$13,0,0)</f>
        <v>3</v>
      </c>
      <c r="N27" s="14">
        <f>_xlfn.XLOOKUP(Matka[[#This Row],[2]],$B$2:$B$13,$C$2:$C$13,0,0)</f>
        <v>4</v>
      </c>
      <c r="O27" s="14">
        <f>_xlfn.XLOOKUP(Matka[[#This Row],[3]],$B$2:$B$13,$C$2:$C$13,0,0)</f>
        <v>4</v>
      </c>
      <c r="P27" s="14">
        <f>_xlfn.XLOOKUP(Matka[[#This Row],[4]],$B$2:$B$13,$C$2:$C$13,0,0)</f>
        <v>5</v>
      </c>
      <c r="Q27" s="14">
        <f>_xlfn.XLOOKUP(Matka[[#This Row],[5]],$B$2:$B$13,$C$2:$C$13,0,0)</f>
        <v>0</v>
      </c>
      <c r="R27" s="14">
        <f>_xlfn.XLOOKUP(Matka[[#This Row],[6]],$B$2:$B$13,$C$2:$C$13,0,0)</f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4">
        <f t="shared" si="1"/>
        <v>16</v>
      </c>
      <c r="Z27" s="15">
        <f>SUM(Matka[[#This Row],[Edycja I]:[Sztafety VI]])</f>
        <v>16</v>
      </c>
      <c r="AA27" s="14" t="str">
        <f>_xlfn.TEXTJOIN(" | ",1,Matka[[#This Row],[Top1]],Matka[[#This Row],[Top2]],Matka[[#This Row],[Top3]],Matka[[#This Row],[Top4]])</f>
        <v>3 | 4 | 4 | 6</v>
      </c>
      <c r="AB27" s="14">
        <f>IFERROR(SMALL(Matka[[#This Row],[1]:[6]],1),99)</f>
        <v>3</v>
      </c>
      <c r="AC27" s="14">
        <f>IFERROR(SMALL(Matka[[#This Row],[1]:[6]],2),99)</f>
        <v>4</v>
      </c>
      <c r="AD27" s="14">
        <f>IFERROR(SMALL(Matka[[#This Row],[1]:[6]],3),99)</f>
        <v>4</v>
      </c>
      <c r="AE27" s="14">
        <f>IFERROR(SMALL(Matka[[#This Row],[1]:[6]],4),99)</f>
        <v>6</v>
      </c>
    </row>
    <row r="28" spans="1:31" hidden="1" x14ac:dyDescent="0.25">
      <c r="A28" s="3">
        <v>14</v>
      </c>
      <c r="B28" t="s">
        <v>3179</v>
      </c>
      <c r="C28" s="13" t="str">
        <f>_xlfn.XLOOKUP(Matka[[#This Row],[Nazwisko i Imię]],Licencje[Nazw i imię],Licencje[Płeć],"",0)</f>
        <v>K</v>
      </c>
      <c r="D28" s="13" t="str">
        <f>_xlfn.XLOOKUP(Matka[[#This Row],[Nazwisko i Imię]],Licencje[Nazw i imię],Licencje[Kat.],"",0)</f>
        <v>E-2</v>
      </c>
      <c r="E28" s="13" t="str">
        <f>_xlfn.XLOOKUP(Matka[[#This Row],[Nazwisko i Imię]],Licencje[Nazw i imię],Licencje[Klub],"",0)</f>
        <v>Akademia Sportowego Rozwoju Natalii Czerwonki</v>
      </c>
      <c r="F28" s="13" t="str">
        <f>_xlfn.XLOOKUP(Matka[[#This Row],[Nazwisko i Imię]],Licencje[Nazw i imię],Licencje[Szkoła],"",0)</f>
        <v>SP nr 8 Lubin</v>
      </c>
      <c r="G28" s="13">
        <v>10</v>
      </c>
      <c r="M28" s="14">
        <f>_xlfn.XLOOKUP(Matka[[#This Row],[1]],$B$2:$B$13,$C$2:$C$13,0,0)</f>
        <v>1</v>
      </c>
      <c r="N28" s="14">
        <f>_xlfn.XLOOKUP(Matka[[#This Row],[2]],$B$2:$B$13,$C$2:$C$13,0,0)</f>
        <v>0</v>
      </c>
      <c r="O28" s="14">
        <f>_xlfn.XLOOKUP(Matka[[#This Row],[3]],$B$2:$B$13,$C$2:$C$13,0,0)</f>
        <v>0</v>
      </c>
      <c r="P28" s="14">
        <f>_xlfn.XLOOKUP(Matka[[#This Row],[4]],$B$2:$B$13,$C$2:$C$13,0,0)</f>
        <v>0</v>
      </c>
      <c r="Q28" s="14">
        <f>_xlfn.XLOOKUP(Matka[[#This Row],[5]],$B$2:$B$13,$C$2:$C$13,0,0)</f>
        <v>0</v>
      </c>
      <c r="R28" s="14">
        <f>_xlfn.XLOOKUP(Matka[[#This Row],[6]],$B$2:$B$13,$C$2:$C$13,0,0)</f>
        <v>0</v>
      </c>
      <c r="S28" s="15">
        <v>0</v>
      </c>
      <c r="T28" s="15">
        <v>0</v>
      </c>
      <c r="U28" s="15">
        <v>0</v>
      </c>
      <c r="V28" s="15">
        <v>0.75</v>
      </c>
      <c r="W28" s="15">
        <v>0</v>
      </c>
      <c r="X28" s="15">
        <v>0</v>
      </c>
      <c r="Y28" s="14">
        <f t="shared" si="1"/>
        <v>1</v>
      </c>
      <c r="Z28" s="15">
        <f>SUM(Matka[[#This Row],[Edycja I]:[Sztafety VI]])</f>
        <v>1.75</v>
      </c>
      <c r="AA28" s="14" t="str">
        <f>_xlfn.TEXTJOIN(" | ",1,Matka[[#This Row],[Top1]],Matka[[#This Row],[Top2]],Matka[[#This Row],[Top3]],Matka[[#This Row],[Top4]])</f>
        <v>10 | 99 | 99 | 99</v>
      </c>
      <c r="AB28" s="14">
        <f>IFERROR(SMALL(Matka[[#This Row],[1]:[6]],1),99)</f>
        <v>10</v>
      </c>
      <c r="AC28" s="14">
        <f>IFERROR(SMALL(Matka[[#This Row],[1]:[6]],2),99)</f>
        <v>99</v>
      </c>
      <c r="AD28" s="14">
        <f>IFERROR(SMALL(Matka[[#This Row],[1]:[6]],3),99)</f>
        <v>99</v>
      </c>
      <c r="AE28" s="14">
        <f>IFERROR(SMALL(Matka[[#This Row],[1]:[6]],4),99)</f>
        <v>99</v>
      </c>
    </row>
    <row r="29" spans="1:31" hidden="1" x14ac:dyDescent="0.25">
      <c r="A29" s="3">
        <v>15</v>
      </c>
      <c r="B29" t="s">
        <v>2432</v>
      </c>
      <c r="C29" s="13" t="str">
        <f>_xlfn.XLOOKUP(Matka[[#This Row],[Nazwisko i Imię]],Licencje[Nazw i imię],Licencje[Płeć],"",0)</f>
        <v>K</v>
      </c>
      <c r="D29" s="13" t="str">
        <f>_xlfn.XLOOKUP(Matka[[#This Row],[Nazwisko i Imię]],Licencje[Nazw i imię],Licencje[Kat.],"",0)</f>
        <v>D-2</v>
      </c>
      <c r="E29" s="13" t="str">
        <f>_xlfn.XLOOKUP(Matka[[#This Row],[Nazwisko i Imię]],Licencje[Nazw i imię],Licencje[Klub],"",0)</f>
        <v>SKŁ Górnik Sanok</v>
      </c>
      <c r="F29" s="13" t="str">
        <f>_xlfn.XLOOKUP(Matka[[#This Row],[Nazwisko i Imię]],Licencje[Nazw i imię],Licencje[Szkoła],"",0)</f>
        <v>SP 1 Sanok</v>
      </c>
      <c r="G29" s="13">
        <v>7</v>
      </c>
      <c r="H29" s="13">
        <v>5</v>
      </c>
      <c r="J29" s="13">
        <v>10</v>
      </c>
      <c r="K29" s="13">
        <v>4</v>
      </c>
      <c r="M29" s="14">
        <f>_xlfn.XLOOKUP(Matka[[#This Row],[1]],$B$2:$B$13,$C$2:$C$13,0,0)</f>
        <v>2</v>
      </c>
      <c r="N29" s="14">
        <f>_xlfn.XLOOKUP(Matka[[#This Row],[2]],$B$2:$B$13,$C$2:$C$13,0,0)</f>
        <v>3</v>
      </c>
      <c r="O29" s="14">
        <f>_xlfn.XLOOKUP(Matka[[#This Row],[3]],$B$2:$B$13,$C$2:$C$13,0,0)</f>
        <v>0</v>
      </c>
      <c r="P29" s="14">
        <f>_xlfn.XLOOKUP(Matka[[#This Row],[4]],$B$2:$B$13,$C$2:$C$13,0,0)</f>
        <v>1</v>
      </c>
      <c r="Q29" s="14">
        <f>_xlfn.XLOOKUP(Matka[[#This Row],[5]],$B$2:$B$13,$C$2:$C$13,0,0)</f>
        <v>4</v>
      </c>
      <c r="R29" s="14">
        <f>_xlfn.XLOOKUP(Matka[[#This Row],[6]],$B$2:$B$13,$C$2:$C$13,0,0)</f>
        <v>0</v>
      </c>
      <c r="S29" s="15">
        <f>7/3</f>
        <v>2.3333333333333335</v>
      </c>
      <c r="T29" s="15">
        <v>0.5</v>
      </c>
      <c r="U29" s="15">
        <v>0</v>
      </c>
      <c r="V29" s="15">
        <v>1.5</v>
      </c>
      <c r="W29" s="15">
        <f>5/3</f>
        <v>1.6666666666666667</v>
      </c>
      <c r="X29" s="15">
        <v>0</v>
      </c>
      <c r="Y29" s="14">
        <f t="shared" si="1"/>
        <v>10</v>
      </c>
      <c r="Z29" s="15">
        <f>SUM(Matka[[#This Row],[Edycja I]:[Sztafety VI]])</f>
        <v>16</v>
      </c>
      <c r="AA29" s="14" t="str">
        <f>_xlfn.TEXTJOIN(" | ",1,Matka[[#This Row],[Top1]],Matka[[#This Row],[Top2]],Matka[[#This Row],[Top3]],Matka[[#This Row],[Top4]])</f>
        <v>4 | 5 | 7 | 10</v>
      </c>
      <c r="AB29" s="14">
        <f>IFERROR(SMALL(Matka[[#This Row],[1]:[6]],1),99)</f>
        <v>4</v>
      </c>
      <c r="AC29" s="14">
        <f>IFERROR(SMALL(Matka[[#This Row],[1]:[6]],2),99)</f>
        <v>5</v>
      </c>
      <c r="AD29" s="14">
        <f>IFERROR(SMALL(Matka[[#This Row],[1]:[6]],3),99)</f>
        <v>7</v>
      </c>
      <c r="AE29" s="14">
        <f>IFERROR(SMALL(Matka[[#This Row],[1]:[6]],4),99)</f>
        <v>10</v>
      </c>
    </row>
    <row r="30" spans="1:31" hidden="1" x14ac:dyDescent="0.25">
      <c r="A30" s="3">
        <v>16</v>
      </c>
      <c r="B30" t="s">
        <v>2326</v>
      </c>
      <c r="C30" s="13" t="str">
        <f>_xlfn.XLOOKUP(Matka[[#This Row],[Nazwisko i Imię]],Licencje[Nazw i imię],Licencje[Płeć],"",0)</f>
        <v>K</v>
      </c>
      <c r="D30" s="13" t="str">
        <f>_xlfn.XLOOKUP(Matka[[#This Row],[Nazwisko i Imię]],Licencje[Nazw i imię],Licencje[Kat.],"",0)</f>
        <v>D-2</v>
      </c>
      <c r="E30" s="13" t="str">
        <f>_xlfn.XLOOKUP(Matka[[#This Row],[Nazwisko i Imię]],Licencje[Nazw i imię],Licencje[Klub],"",0)</f>
        <v>SKŁ Górnik Sanok</v>
      </c>
      <c r="F30" s="13" t="str">
        <f>_xlfn.XLOOKUP(Matka[[#This Row],[Nazwisko i Imię]],Licencje[Nazw i imię],Licencje[Szkoła],"",0)</f>
        <v>SP 3 Sanok</v>
      </c>
      <c r="G30" s="13">
        <v>8</v>
      </c>
      <c r="H30" s="13">
        <v>7</v>
      </c>
      <c r="J30" s="13">
        <v>8</v>
      </c>
      <c r="K30" s="13">
        <v>6</v>
      </c>
      <c r="M30" s="14">
        <f>_xlfn.XLOOKUP(Matka[[#This Row],[1]],$B$2:$B$13,$C$2:$C$13,0,0)</f>
        <v>2</v>
      </c>
      <c r="N30" s="14">
        <f>_xlfn.XLOOKUP(Matka[[#This Row],[2]],$B$2:$B$13,$C$2:$C$13,0,0)</f>
        <v>2</v>
      </c>
      <c r="O30" s="14">
        <f>_xlfn.XLOOKUP(Matka[[#This Row],[3]],$B$2:$B$13,$C$2:$C$13,0,0)</f>
        <v>0</v>
      </c>
      <c r="P30" s="14">
        <f>_xlfn.XLOOKUP(Matka[[#This Row],[4]],$B$2:$B$13,$C$2:$C$13,0,0)</f>
        <v>2</v>
      </c>
      <c r="Q30" s="14">
        <f>_xlfn.XLOOKUP(Matka[[#This Row],[5]],$B$2:$B$13,$C$2:$C$13,0,0)</f>
        <v>3</v>
      </c>
      <c r="R30" s="14">
        <f>_xlfn.XLOOKUP(Matka[[#This Row],[6]],$B$2:$B$13,$C$2:$C$13,0,0)</f>
        <v>0</v>
      </c>
      <c r="S30" s="15">
        <f>7/3</f>
        <v>2.3333333333333335</v>
      </c>
      <c r="T30" s="15">
        <v>1</v>
      </c>
      <c r="U30" s="15">
        <v>0</v>
      </c>
      <c r="V30" s="15">
        <v>0</v>
      </c>
      <c r="W30" s="15">
        <f>5/3</f>
        <v>1.6666666666666667</v>
      </c>
      <c r="X30" s="15">
        <v>0</v>
      </c>
      <c r="Y30" s="14">
        <f t="shared" si="1"/>
        <v>9</v>
      </c>
      <c r="Z30" s="15">
        <f>SUM(Matka[[#This Row],[Edycja I]:[Sztafety VI]])</f>
        <v>14</v>
      </c>
      <c r="AA30" s="14" t="str">
        <f>_xlfn.TEXTJOIN(" | ",1,Matka[[#This Row],[Top1]],Matka[[#This Row],[Top2]],Matka[[#This Row],[Top3]],Matka[[#This Row],[Top4]])</f>
        <v>6 | 7 | 8 | 8</v>
      </c>
      <c r="AB30" s="14">
        <f>IFERROR(SMALL(Matka[[#This Row],[1]:[6]],1),99)</f>
        <v>6</v>
      </c>
      <c r="AC30" s="14">
        <f>IFERROR(SMALL(Matka[[#This Row],[1]:[6]],2),99)</f>
        <v>7</v>
      </c>
      <c r="AD30" s="14">
        <f>IFERROR(SMALL(Matka[[#This Row],[1]:[6]],3),99)</f>
        <v>8</v>
      </c>
      <c r="AE30" s="14">
        <f>IFERROR(SMALL(Matka[[#This Row],[1]:[6]],4),99)</f>
        <v>8</v>
      </c>
    </row>
    <row r="31" spans="1:31" hidden="1" x14ac:dyDescent="0.25">
      <c r="A31" s="3">
        <v>17</v>
      </c>
      <c r="B31" t="s">
        <v>3205</v>
      </c>
      <c r="C31" s="13" t="str">
        <f>_xlfn.XLOOKUP(Matka[[#This Row],[Nazwisko i Imię]],Licencje[Nazw i imię],Licencje[Płeć],"",0)</f>
        <v>K</v>
      </c>
      <c r="D31" s="13" t="str">
        <f>_xlfn.XLOOKUP(Matka[[#This Row],[Nazwisko i Imię]],Licencje[Nazw i imię],Licencje[Kat.],"",0)</f>
        <v>D-1</v>
      </c>
      <c r="E31" s="13" t="str">
        <f>_xlfn.XLOOKUP(Matka[[#This Row],[Nazwisko i Imię]],Licencje[Nazw i imię],Licencje[Klub],"",0)</f>
        <v>MKS Cuprum Lubin</v>
      </c>
      <c r="F31" s="13" t="str">
        <f>_xlfn.XLOOKUP(Matka[[#This Row],[Nazwisko i Imię]],Licencje[Nazw i imię],Licencje[Szkoła],"",0)</f>
        <v>SP 1 Lubin</v>
      </c>
      <c r="I31" s="13">
        <v>11</v>
      </c>
      <c r="M31" s="14">
        <f>_xlfn.XLOOKUP(Matka[[#This Row],[1]],$B$2:$B$13,$C$2:$C$13,0,0)</f>
        <v>0</v>
      </c>
      <c r="N31" s="14">
        <f>_xlfn.XLOOKUP(Matka[[#This Row],[2]],$B$2:$B$13,$C$2:$C$13,0,0)</f>
        <v>0</v>
      </c>
      <c r="O31" s="14">
        <f>_xlfn.XLOOKUP(Matka[[#This Row],[3]],$B$2:$B$13,$C$2:$C$13,0,0)</f>
        <v>1</v>
      </c>
      <c r="P31" s="14">
        <f>_xlfn.XLOOKUP(Matka[[#This Row],[4]],$B$2:$B$13,$C$2:$C$13,0,0)</f>
        <v>0</v>
      </c>
      <c r="Q31" s="14">
        <f>_xlfn.XLOOKUP(Matka[[#This Row],[5]],$B$2:$B$13,$C$2:$C$13,0,0)</f>
        <v>0</v>
      </c>
      <c r="R31" s="14">
        <f>_xlfn.XLOOKUP(Matka[[#This Row],[6]],$B$2:$B$13,$C$2:$C$13,0,0)</f>
        <v>0</v>
      </c>
      <c r="S31" s="15">
        <v>0</v>
      </c>
      <c r="T31" s="15">
        <v>0.5</v>
      </c>
      <c r="U31" s="15">
        <v>1</v>
      </c>
      <c r="V31" s="15">
        <v>0</v>
      </c>
      <c r="W31" s="15">
        <v>0</v>
      </c>
      <c r="X31" s="15">
        <v>0</v>
      </c>
      <c r="Y31" s="14">
        <f t="shared" si="1"/>
        <v>1</v>
      </c>
      <c r="Z31" s="15">
        <f>SUM(Matka[[#This Row],[Edycja I]:[Sztafety VI]])</f>
        <v>2.5</v>
      </c>
      <c r="AA31" s="14" t="str">
        <f>_xlfn.TEXTJOIN(" | ",1,Matka[[#This Row],[Top1]],Matka[[#This Row],[Top2]],Matka[[#This Row],[Top3]],Matka[[#This Row],[Top4]])</f>
        <v>11 | 99 | 99 | 99</v>
      </c>
      <c r="AB31" s="14">
        <f>IFERROR(SMALL(Matka[[#This Row],[1]:[6]],1),99)</f>
        <v>11</v>
      </c>
      <c r="AC31" s="14">
        <f>IFERROR(SMALL(Matka[[#This Row],[1]:[6]],2),99)</f>
        <v>99</v>
      </c>
      <c r="AD31" s="14">
        <f>IFERROR(SMALL(Matka[[#This Row],[1]:[6]],3),99)</f>
        <v>99</v>
      </c>
      <c r="AE31" s="14">
        <f>IFERROR(SMALL(Matka[[#This Row],[1]:[6]],4),99)</f>
        <v>99</v>
      </c>
    </row>
    <row r="32" spans="1:31" hidden="1" x14ac:dyDescent="0.25">
      <c r="A32" s="3">
        <v>19</v>
      </c>
      <c r="B32" t="s">
        <v>2346</v>
      </c>
      <c r="C32" s="13" t="str">
        <f>_xlfn.XLOOKUP(Matka[[#This Row],[Nazwisko i Imię]],Licencje[Nazw i imię],Licencje[Płeć],"",0)</f>
        <v>K</v>
      </c>
      <c r="D32" s="13" t="str">
        <f>_xlfn.XLOOKUP(Matka[[#This Row],[Nazwisko i Imię]],Licencje[Nazw i imię],Licencje[Kat.],"",0)</f>
        <v>D-2</v>
      </c>
      <c r="E32" s="13" t="str">
        <f>_xlfn.XLOOKUP(Matka[[#This Row],[Nazwisko i Imię]],Licencje[Nazw i imię],Licencje[Klub],"",0)</f>
        <v>KS Orzeł Elbląg</v>
      </c>
      <c r="F32" s="13" t="str">
        <f>_xlfn.XLOOKUP(Matka[[#This Row],[Nazwisko i Imię]],Licencje[Nazw i imię],Licencje[Szkoła],"",0)</f>
        <v>SP 19 Elbląg</v>
      </c>
      <c r="I32" s="13">
        <v>11</v>
      </c>
      <c r="M32" s="14">
        <f>_xlfn.XLOOKUP(Matka[[#This Row],[1]],$B$2:$B$13,$C$2:$C$13,0,0)</f>
        <v>0</v>
      </c>
      <c r="N32" s="14">
        <f>_xlfn.XLOOKUP(Matka[[#This Row],[2]],$B$2:$B$13,$C$2:$C$13,0,0)</f>
        <v>0</v>
      </c>
      <c r="O32" s="14">
        <f>_xlfn.XLOOKUP(Matka[[#This Row],[3]],$B$2:$B$13,$C$2:$C$13,0,0)</f>
        <v>1</v>
      </c>
      <c r="P32" s="14">
        <f>_xlfn.XLOOKUP(Matka[[#This Row],[4]],$B$2:$B$13,$C$2:$C$13,0,0)</f>
        <v>0</v>
      </c>
      <c r="Q32" s="14">
        <f>_xlfn.XLOOKUP(Matka[[#This Row],[5]],$B$2:$B$13,$C$2:$C$13,0,0)</f>
        <v>0</v>
      </c>
      <c r="R32" s="14">
        <f>_xlfn.XLOOKUP(Matka[[#This Row],[6]],$B$2:$B$13,$C$2:$C$13,0,0)</f>
        <v>0</v>
      </c>
      <c r="S32" s="15">
        <v>0</v>
      </c>
      <c r="T32" s="15">
        <v>0</v>
      </c>
      <c r="U32" s="15">
        <v>1</v>
      </c>
      <c r="V32" s="15">
        <v>0</v>
      </c>
      <c r="W32" s="15">
        <v>0</v>
      </c>
      <c r="X32" s="15">
        <v>0</v>
      </c>
      <c r="Y32" s="14">
        <f t="shared" si="1"/>
        <v>1</v>
      </c>
      <c r="Z32" s="15">
        <f>SUM(Matka[[#This Row],[Edycja I]:[Sztafety VI]])</f>
        <v>2</v>
      </c>
      <c r="AA32" s="14" t="str">
        <f>_xlfn.TEXTJOIN(" | ",1,Matka[[#This Row],[Top1]],Matka[[#This Row],[Top2]],Matka[[#This Row],[Top3]],Matka[[#This Row],[Top4]])</f>
        <v>11 | 99 | 99 | 99</v>
      </c>
      <c r="AB32" s="14">
        <f>IFERROR(SMALL(Matka[[#This Row],[1]:[6]],1),99)</f>
        <v>11</v>
      </c>
      <c r="AC32" s="14">
        <f>IFERROR(SMALL(Matka[[#This Row],[1]:[6]],2),99)</f>
        <v>99</v>
      </c>
      <c r="AD32" s="14">
        <f>IFERROR(SMALL(Matka[[#This Row],[1]:[6]],3),99)</f>
        <v>99</v>
      </c>
      <c r="AE32" s="14">
        <f>IFERROR(SMALL(Matka[[#This Row],[1]:[6]],4),99)</f>
        <v>99</v>
      </c>
    </row>
    <row r="33" spans="1:31" hidden="1" x14ac:dyDescent="0.25">
      <c r="A33" s="3">
        <v>20</v>
      </c>
      <c r="B33" t="s">
        <v>2314</v>
      </c>
      <c r="C33" s="13" t="str">
        <f>_xlfn.XLOOKUP(Matka[[#This Row],[Nazwisko i Imię]],Licencje[Nazw i imię],Licencje[Płeć],"",0)</f>
        <v>M</v>
      </c>
      <c r="D33" s="13" t="str">
        <f>_xlfn.XLOOKUP(Matka[[#This Row],[Nazwisko i Imię]],Licencje[Nazw i imię],Licencje[Kat.],"",0)</f>
        <v>D-2</v>
      </c>
      <c r="E33" s="13" t="str">
        <f>_xlfn.XLOOKUP(Matka[[#This Row],[Nazwisko i Imię]],Licencje[Nazw i imię],Licencje[Klub],"",0)</f>
        <v>KS Pilica Tomaszów Mazowiecki</v>
      </c>
      <c r="F33" s="13" t="str">
        <f>_xlfn.XLOOKUP(Matka[[#This Row],[Nazwisko i Imię]],Licencje[Nazw i imię],Licencje[Szkoła],"",0)</f>
        <v>SP Wiaderno</v>
      </c>
      <c r="G33" s="13">
        <v>6</v>
      </c>
      <c r="H33" s="13">
        <v>6</v>
      </c>
      <c r="J33" s="13">
        <v>4</v>
      </c>
      <c r="M33" s="14">
        <f>_xlfn.XLOOKUP(Matka[[#This Row],[1]],$B$2:$B$13,$C$2:$C$13,0,0)</f>
        <v>3</v>
      </c>
      <c r="N33" s="14">
        <f>_xlfn.XLOOKUP(Matka[[#This Row],[2]],$B$2:$B$13,$C$2:$C$13,0,0)</f>
        <v>3</v>
      </c>
      <c r="O33" s="14">
        <f>_xlfn.XLOOKUP(Matka[[#This Row],[3]],$B$2:$B$13,$C$2:$C$13,0,0)</f>
        <v>0</v>
      </c>
      <c r="P33" s="14">
        <f>_xlfn.XLOOKUP(Matka[[#This Row],[4]],$B$2:$B$13,$C$2:$C$13,0,0)</f>
        <v>4</v>
      </c>
      <c r="Q33" s="14">
        <f>_xlfn.XLOOKUP(Matka[[#This Row],[5]],$B$2:$B$13,$C$2:$C$13,0,0)</f>
        <v>0</v>
      </c>
      <c r="R33" s="14">
        <f>_xlfn.XLOOKUP(Matka[[#This Row],[6]],$B$2:$B$13,$C$2:$C$13,0,0)</f>
        <v>0</v>
      </c>
      <c r="S33" s="15">
        <f>7/3</f>
        <v>2.3333333333333335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4">
        <f t="shared" si="1"/>
        <v>10</v>
      </c>
      <c r="Z33" s="15">
        <f>SUM(Matka[[#This Row],[Edycja I]:[Sztafety VI]])</f>
        <v>12.333333333333334</v>
      </c>
      <c r="AA33" s="14" t="str">
        <f>_xlfn.TEXTJOIN(" | ",1,Matka[[#This Row],[Top1]],Matka[[#This Row],[Top2]],Matka[[#This Row],[Top3]],Matka[[#This Row],[Top4]])</f>
        <v>4 | 6 | 6 | 99</v>
      </c>
      <c r="AB33" s="14">
        <f>IFERROR(SMALL(Matka[[#This Row],[1]:[6]],1),99)</f>
        <v>4</v>
      </c>
      <c r="AC33" s="14">
        <f>IFERROR(SMALL(Matka[[#This Row],[1]:[6]],2),99)</f>
        <v>6</v>
      </c>
      <c r="AD33" s="14">
        <f>IFERROR(SMALL(Matka[[#This Row],[1]:[6]],3),99)</f>
        <v>6</v>
      </c>
      <c r="AE33" s="14">
        <f>IFERROR(SMALL(Matka[[#This Row],[1]:[6]],4),99)</f>
        <v>99</v>
      </c>
    </row>
    <row r="34" spans="1:31" hidden="1" x14ac:dyDescent="0.25">
      <c r="A34" s="3">
        <v>21</v>
      </c>
      <c r="B34" t="s">
        <v>3223</v>
      </c>
      <c r="C34" s="13" t="str">
        <f>_xlfn.XLOOKUP(Matka[[#This Row],[Nazwisko i Imię]],Licencje[Nazw i imię],Licencje[Płeć],"",0)</f>
        <v>M</v>
      </c>
      <c r="D34" s="13" t="str">
        <f>_xlfn.XLOOKUP(Matka[[#This Row],[Nazwisko i Imię]],Licencje[Nazw i imię],Licencje[Kat.],"",0)</f>
        <v>E-2</v>
      </c>
      <c r="E34" s="13" t="str">
        <f>_xlfn.XLOOKUP(Matka[[#This Row],[Nazwisko i Imię]],Licencje[Nazw i imię],Licencje[Klub],"",0)</f>
        <v>IUKS Dziewiątka Tomaszów Mazowiecki</v>
      </c>
      <c r="F34" s="13" t="str">
        <f>_xlfn.XLOOKUP(Matka[[#This Row],[Nazwisko i Imię]],Licencje[Nazw i imię],Licencje[Szkoła],"",0)</f>
        <v>SP 9 Tomaszów Mazowiecki</v>
      </c>
      <c r="K34" s="13">
        <v>6</v>
      </c>
      <c r="M34" s="14">
        <f>_xlfn.XLOOKUP(Matka[[#This Row],[1]],$B$2:$B$13,$C$2:$C$13,0,0)</f>
        <v>0</v>
      </c>
      <c r="N34" s="14">
        <f>_xlfn.XLOOKUP(Matka[[#This Row],[2]],$B$2:$B$13,$C$2:$C$13,0,0)</f>
        <v>0</v>
      </c>
      <c r="O34" s="14">
        <f>_xlfn.XLOOKUP(Matka[[#This Row],[3]],$B$2:$B$13,$C$2:$C$13,0,0)</f>
        <v>0</v>
      </c>
      <c r="P34" s="14">
        <f>_xlfn.XLOOKUP(Matka[[#This Row],[4]],$B$2:$B$13,$C$2:$C$13,0,0)</f>
        <v>0</v>
      </c>
      <c r="Q34" s="14">
        <f>_xlfn.XLOOKUP(Matka[[#This Row],[5]],$B$2:$B$13,$C$2:$C$13,0,0)</f>
        <v>3</v>
      </c>
      <c r="R34" s="14">
        <f>_xlfn.XLOOKUP(Matka[[#This Row],[6]],$B$2:$B$13,$C$2:$C$13,0,0)</f>
        <v>0</v>
      </c>
      <c r="S34" s="15">
        <v>0</v>
      </c>
      <c r="T34" s="15">
        <v>0</v>
      </c>
      <c r="U34" s="15">
        <v>0</v>
      </c>
      <c r="V34" s="15">
        <v>1.75</v>
      </c>
      <c r="W34" s="15">
        <v>0</v>
      </c>
      <c r="X34" s="15">
        <v>0</v>
      </c>
      <c r="Y34" s="14">
        <f t="shared" si="1"/>
        <v>3</v>
      </c>
      <c r="Z34" s="15">
        <f>SUM(Matka[[#This Row],[Edycja I]:[Sztafety VI]])</f>
        <v>4.75</v>
      </c>
      <c r="AA34" s="14" t="str">
        <f>_xlfn.TEXTJOIN(" | ",1,Matka[[#This Row],[Top1]],Matka[[#This Row],[Top2]],Matka[[#This Row],[Top3]],Matka[[#This Row],[Top4]])</f>
        <v>6 | 99 | 99 | 99</v>
      </c>
      <c r="AB34" s="14">
        <f>IFERROR(SMALL(Matka[[#This Row],[1]:[6]],1),99)</f>
        <v>6</v>
      </c>
      <c r="AC34" s="14">
        <f>IFERROR(SMALL(Matka[[#This Row],[1]:[6]],2),99)</f>
        <v>99</v>
      </c>
      <c r="AD34" s="14">
        <f>IFERROR(SMALL(Matka[[#This Row],[1]:[6]],3),99)</f>
        <v>99</v>
      </c>
      <c r="AE34" s="14">
        <f>IFERROR(SMALL(Matka[[#This Row],[1]:[6]],4),99)</f>
        <v>99</v>
      </c>
    </row>
    <row r="35" spans="1:31" hidden="1" x14ac:dyDescent="0.25">
      <c r="A35" s="3">
        <v>22</v>
      </c>
      <c r="B35" t="s">
        <v>2332</v>
      </c>
      <c r="C35" s="13" t="str">
        <f>_xlfn.XLOOKUP(Matka[[#This Row],[Nazwisko i Imię]],Licencje[Nazw i imię],Licencje[Płeć],"",0)</f>
        <v>M</v>
      </c>
      <c r="D35" s="13" t="str">
        <f>_xlfn.XLOOKUP(Matka[[#This Row],[Nazwisko i Imię]],Licencje[Nazw i imię],Licencje[Kat.],"",0)</f>
        <v>D-1</v>
      </c>
      <c r="E35" s="13" t="str">
        <f>_xlfn.XLOOKUP(Matka[[#This Row],[Nazwisko i Imię]],Licencje[Nazw i imię],Licencje[Klub],"",0)</f>
        <v>UKS Jedynka Tomaszów Maz.</v>
      </c>
      <c r="F35" s="13" t="str">
        <f>_xlfn.XLOOKUP(Matka[[#This Row],[Nazwisko i Imię]],Licencje[Nazw i imię],Licencje[Szkoła],"",0)</f>
        <v>SP 1 Tomaszów Mazowiecki</v>
      </c>
      <c r="H35" s="13">
        <v>10</v>
      </c>
      <c r="J35" s="13">
        <v>10</v>
      </c>
      <c r="M35" s="14">
        <f>_xlfn.XLOOKUP(Matka[[#This Row],[1]],$B$2:$B$13,$C$2:$C$13,0,0)</f>
        <v>0</v>
      </c>
      <c r="N35" s="14">
        <f>_xlfn.XLOOKUP(Matka[[#This Row],[2]],$B$2:$B$13,$C$2:$C$13,0,0)</f>
        <v>1</v>
      </c>
      <c r="O35" s="14">
        <f>_xlfn.XLOOKUP(Matka[[#This Row],[3]],$B$2:$B$13,$C$2:$C$13,0,0)</f>
        <v>0</v>
      </c>
      <c r="P35" s="14">
        <f>_xlfn.XLOOKUP(Matka[[#This Row],[4]],$B$2:$B$13,$C$2:$C$13,0,0)</f>
        <v>1</v>
      </c>
      <c r="Q35" s="14">
        <f>_xlfn.XLOOKUP(Matka[[#This Row],[5]],$B$2:$B$13,$C$2:$C$13,0,0)</f>
        <v>0</v>
      </c>
      <c r="R35" s="14">
        <f>_xlfn.XLOOKUP(Matka[[#This Row],[6]],$B$2:$B$13,$C$2:$C$13,0,0)</f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4">
        <f t="shared" si="1"/>
        <v>2</v>
      </c>
      <c r="Z35" s="15">
        <f>SUM(Matka[[#This Row],[Edycja I]:[Sztafety VI]])</f>
        <v>2</v>
      </c>
      <c r="AA35" s="14" t="str">
        <f>_xlfn.TEXTJOIN(" | ",1,Matka[[#This Row],[Top1]],Matka[[#This Row],[Top2]],Matka[[#This Row],[Top3]],Matka[[#This Row],[Top4]])</f>
        <v>10 | 10 | 99 | 99</v>
      </c>
      <c r="AB35" s="14">
        <f>IFERROR(SMALL(Matka[[#This Row],[1]:[6]],1),99)</f>
        <v>10</v>
      </c>
      <c r="AC35" s="14">
        <f>IFERROR(SMALL(Matka[[#This Row],[1]:[6]],2),99)</f>
        <v>10</v>
      </c>
      <c r="AD35" s="14">
        <f>IFERROR(SMALL(Matka[[#This Row],[1]:[6]],3),99)</f>
        <v>99</v>
      </c>
      <c r="AE35" s="14">
        <f>IFERROR(SMALL(Matka[[#This Row],[1]:[6]],4),99)</f>
        <v>99</v>
      </c>
    </row>
    <row r="36" spans="1:31" hidden="1" x14ac:dyDescent="0.25">
      <c r="A36" s="3">
        <v>23</v>
      </c>
      <c r="B36" t="s">
        <v>2324</v>
      </c>
      <c r="C36" s="13" t="str">
        <f>_xlfn.XLOOKUP(Matka[[#This Row],[Nazwisko i Imię]],Licencje[Nazw i imię],Licencje[Płeć],"",0)</f>
        <v>K</v>
      </c>
      <c r="D36" s="13" t="str">
        <f>_xlfn.XLOOKUP(Matka[[#This Row],[Nazwisko i Imię]],Licencje[Nazw i imię],Licencje[Kat.],"",0)</f>
        <v>D-2</v>
      </c>
      <c r="E36" s="13" t="str">
        <f>_xlfn.XLOOKUP(Matka[[#This Row],[Nazwisko i Imię]],Licencje[Nazw i imię],Licencje[Klub],"",0)</f>
        <v>Akademia Sportowego Rozwoju Natalii Czerwonki</v>
      </c>
      <c r="F36" s="13" t="str">
        <f>_xlfn.XLOOKUP(Matka[[#This Row],[Nazwisko i Imię]],Licencje[Nazw i imię],Licencje[Szkoła],"",0)</f>
        <v>Lubin</v>
      </c>
      <c r="M36" s="14">
        <f>_xlfn.XLOOKUP(Matka[[#This Row],[1]],$B$2:$B$13,$C$2:$C$13,0,0)</f>
        <v>0</v>
      </c>
      <c r="N36" s="14">
        <f>_xlfn.XLOOKUP(Matka[[#This Row],[2]],$B$2:$B$13,$C$2:$C$13,0,0)</f>
        <v>0</v>
      </c>
      <c r="O36" s="14">
        <f>_xlfn.XLOOKUP(Matka[[#This Row],[3]],$B$2:$B$13,$C$2:$C$13,0,0)</f>
        <v>0</v>
      </c>
      <c r="P36" s="14">
        <f>_xlfn.XLOOKUP(Matka[[#This Row],[4]],$B$2:$B$13,$C$2:$C$13,0,0)</f>
        <v>0</v>
      </c>
      <c r="Q36" s="14">
        <f>_xlfn.XLOOKUP(Matka[[#This Row],[5]],$B$2:$B$13,$C$2:$C$13,0,0)</f>
        <v>0</v>
      </c>
      <c r="R36" s="14">
        <f>_xlfn.XLOOKUP(Matka[[#This Row],[6]],$B$2:$B$13,$C$2:$C$13,0,0)</f>
        <v>0</v>
      </c>
      <c r="S36" s="15">
        <v>1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4">
        <f t="shared" si="1"/>
        <v>0</v>
      </c>
      <c r="Z36" s="15">
        <f>SUM(Matka[[#This Row],[Edycja I]:[Sztafety VI]])</f>
        <v>1</v>
      </c>
      <c r="AA36" s="14" t="str">
        <f>_xlfn.TEXTJOIN(" | ",1,Matka[[#This Row],[Top1]],Matka[[#This Row],[Top2]],Matka[[#This Row],[Top3]],Matka[[#This Row],[Top4]])</f>
        <v>99 | 99 | 99 | 99</v>
      </c>
      <c r="AB36" s="14">
        <f>IFERROR(SMALL(Matka[[#This Row],[1]:[6]],1),99)</f>
        <v>99</v>
      </c>
      <c r="AC36" s="14">
        <f>IFERROR(SMALL(Matka[[#This Row],[1]:[6]],2),99)</f>
        <v>99</v>
      </c>
      <c r="AD36" s="14">
        <f>IFERROR(SMALL(Matka[[#This Row],[1]:[6]],3),99)</f>
        <v>99</v>
      </c>
      <c r="AE36" s="14">
        <f>IFERROR(SMALL(Matka[[#This Row],[1]:[6]],4),99)</f>
        <v>99</v>
      </c>
    </row>
    <row r="37" spans="1:31" hidden="1" x14ac:dyDescent="0.25">
      <c r="A37" s="3">
        <v>24</v>
      </c>
      <c r="B37" t="s">
        <v>3199</v>
      </c>
      <c r="C37" s="13" t="str">
        <f>_xlfn.XLOOKUP(Matka[[#This Row],[Nazwisko i Imię]],Licencje[Nazw i imię],Licencje[Płeć],"",0)</f>
        <v>M</v>
      </c>
      <c r="D37" s="13" t="str">
        <f>_xlfn.XLOOKUP(Matka[[#This Row],[Nazwisko i Imię]],Licencje[Nazw i imię],Licencje[Kat.],"",0)</f>
        <v>E-1</v>
      </c>
      <c r="E37" s="13" t="str">
        <f>_xlfn.XLOOKUP(Matka[[#This Row],[Nazwisko i Imię]],Licencje[Nazw i imię],Licencje[Klub],"",0)</f>
        <v>IUKS Dziewiątka Tomaszów Mazowiecki</v>
      </c>
      <c r="F37" s="13" t="str">
        <f>_xlfn.XLOOKUP(Matka[[#This Row],[Nazwisko i Imię]],Licencje[Nazw i imię],Licencje[Szkoła],"",0)</f>
        <v>SP 9 Tomaszów Mazowiecki</v>
      </c>
      <c r="H37" s="13">
        <v>5</v>
      </c>
      <c r="I37" s="13">
        <v>5</v>
      </c>
      <c r="J37" s="13">
        <v>3</v>
      </c>
      <c r="M37" s="14">
        <f>_xlfn.XLOOKUP(Matka[[#This Row],[1]],$B$2:$B$13,$C$2:$C$13,0,0)</f>
        <v>0</v>
      </c>
      <c r="N37" s="14">
        <f>_xlfn.XLOOKUP(Matka[[#This Row],[2]],$B$2:$B$13,$C$2:$C$13,0,0)</f>
        <v>3</v>
      </c>
      <c r="O37" s="14">
        <f>_xlfn.XLOOKUP(Matka[[#This Row],[3]],$B$2:$B$13,$C$2:$C$13,0,0)</f>
        <v>3</v>
      </c>
      <c r="P37" s="14">
        <f>_xlfn.XLOOKUP(Matka[[#This Row],[4]],$B$2:$B$13,$C$2:$C$13,0,0)</f>
        <v>5</v>
      </c>
      <c r="Q37" s="14">
        <f>_xlfn.XLOOKUP(Matka[[#This Row],[5]],$B$2:$B$13,$C$2:$C$13,0,0)</f>
        <v>0</v>
      </c>
      <c r="R37" s="14">
        <f>_xlfn.XLOOKUP(Matka[[#This Row],[6]],$B$2:$B$13,$C$2:$C$13,0,0)</f>
        <v>0</v>
      </c>
      <c r="S37" s="15">
        <v>0</v>
      </c>
      <c r="T37" s="15">
        <v>0</v>
      </c>
      <c r="U37" s="15">
        <v>0</v>
      </c>
      <c r="V37" s="15">
        <v>1.75</v>
      </c>
      <c r="W37" s="15">
        <v>0</v>
      </c>
      <c r="X37" s="15">
        <v>0</v>
      </c>
      <c r="Y37" s="14">
        <f t="shared" si="1"/>
        <v>11</v>
      </c>
      <c r="Z37" s="15">
        <f>SUM(Matka[[#This Row],[Edycja I]:[Sztafety VI]])</f>
        <v>12.75</v>
      </c>
      <c r="AA37" s="14" t="str">
        <f>_xlfn.TEXTJOIN(" | ",1,Matka[[#This Row],[Top1]],Matka[[#This Row],[Top2]],Matka[[#This Row],[Top3]],Matka[[#This Row],[Top4]])</f>
        <v>3 | 5 | 5 | 99</v>
      </c>
      <c r="AB37" s="14">
        <f>IFERROR(SMALL(Matka[[#This Row],[1]:[6]],1),99)</f>
        <v>3</v>
      </c>
      <c r="AC37" s="14">
        <f>IFERROR(SMALL(Matka[[#This Row],[1]:[6]],2),99)</f>
        <v>5</v>
      </c>
      <c r="AD37" s="14">
        <f>IFERROR(SMALL(Matka[[#This Row],[1]:[6]],3),99)</f>
        <v>5</v>
      </c>
      <c r="AE37" s="14">
        <f>IFERROR(SMALL(Matka[[#This Row],[1]:[6]],4),99)</f>
        <v>99</v>
      </c>
    </row>
    <row r="38" spans="1:31" hidden="1" x14ac:dyDescent="0.25">
      <c r="A38" s="3">
        <v>25</v>
      </c>
      <c r="B38" t="s">
        <v>2467</v>
      </c>
      <c r="C38" s="13" t="str">
        <f>_xlfn.XLOOKUP(Matka[[#This Row],[Nazwisko i Imię]],Licencje[Nazw i imię],Licencje[Płeć],"",0)</f>
        <v>M</v>
      </c>
      <c r="D38" s="13" t="str">
        <f>_xlfn.XLOOKUP(Matka[[#This Row],[Nazwisko i Imię]],Licencje[Nazw i imię],Licencje[Kat.],"",0)</f>
        <v>D-1</v>
      </c>
      <c r="E38" s="13" t="str">
        <f>_xlfn.XLOOKUP(Matka[[#This Row],[Nazwisko i Imię]],Licencje[Nazw i imię],Licencje[Klub],"",0)</f>
        <v>UKS przy ZSMS Zakopane</v>
      </c>
      <c r="F38" s="13" t="str">
        <f>_xlfn.XLOOKUP(Matka[[#This Row],[Nazwisko i Imię]],Licencje[Nazw i imię],Licencje[Szkoła],"",0)</f>
        <v>SP SMS Zakopane</v>
      </c>
      <c r="G38" s="13">
        <v>3</v>
      </c>
      <c r="J38" s="13">
        <v>3</v>
      </c>
      <c r="M38" s="14">
        <f>_xlfn.XLOOKUP(Matka[[#This Row],[1]],$B$2:$B$13,$C$2:$C$13,0,0)</f>
        <v>5</v>
      </c>
      <c r="N38" s="14">
        <f>_xlfn.XLOOKUP(Matka[[#This Row],[2]],$B$2:$B$13,$C$2:$C$13,0,0)</f>
        <v>0</v>
      </c>
      <c r="O38" s="14">
        <f>_xlfn.XLOOKUP(Matka[[#This Row],[3]],$B$2:$B$13,$C$2:$C$13,0,0)</f>
        <v>0</v>
      </c>
      <c r="P38" s="14">
        <f>_xlfn.XLOOKUP(Matka[[#This Row],[4]],$B$2:$B$13,$C$2:$C$13,0,0)</f>
        <v>5</v>
      </c>
      <c r="Q38" s="14">
        <f>_xlfn.XLOOKUP(Matka[[#This Row],[5]],$B$2:$B$13,$C$2:$C$13,0,0)</f>
        <v>0</v>
      </c>
      <c r="R38" s="14">
        <f>_xlfn.XLOOKUP(Matka[[#This Row],[6]],$B$2:$B$13,$C$2:$C$13,0,0)</f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4">
        <f t="shared" si="1"/>
        <v>10</v>
      </c>
      <c r="Z38" s="15">
        <f>SUM(Matka[[#This Row],[Edycja I]:[Sztafety VI]])</f>
        <v>10</v>
      </c>
      <c r="AA38" s="14" t="str">
        <f>_xlfn.TEXTJOIN(" | ",1,Matka[[#This Row],[Top1]],Matka[[#This Row],[Top2]],Matka[[#This Row],[Top3]],Matka[[#This Row],[Top4]])</f>
        <v>3 | 3 | 99 | 99</v>
      </c>
      <c r="AB38" s="14">
        <f>IFERROR(SMALL(Matka[[#This Row],[1]:[6]],1),99)</f>
        <v>3</v>
      </c>
      <c r="AC38" s="14">
        <f>IFERROR(SMALL(Matka[[#This Row],[1]:[6]],2),99)</f>
        <v>3</v>
      </c>
      <c r="AD38" s="14">
        <f>IFERROR(SMALL(Matka[[#This Row],[1]:[6]],3),99)</f>
        <v>99</v>
      </c>
      <c r="AE38" s="14">
        <f>IFERROR(SMALL(Matka[[#This Row],[1]:[6]],4),99)</f>
        <v>99</v>
      </c>
    </row>
    <row r="39" spans="1:31" hidden="1" x14ac:dyDescent="0.25">
      <c r="A39" s="3">
        <v>26</v>
      </c>
      <c r="B39" t="s">
        <v>2273</v>
      </c>
      <c r="C39" s="13" t="str">
        <f>_xlfn.XLOOKUP(Matka[[#This Row],[Nazwisko i Imię]],Licencje[Nazw i imię],Licencje[Płeć],"",0)</f>
        <v>K</v>
      </c>
      <c r="D39" s="13" t="str">
        <f>_xlfn.XLOOKUP(Matka[[#This Row],[Nazwisko i Imię]],Licencje[Nazw i imię],Licencje[Kat.],"",0)</f>
        <v>E-2</v>
      </c>
      <c r="E39" s="13" t="str">
        <f>_xlfn.XLOOKUP(Matka[[#This Row],[Nazwisko i Imię]],Licencje[Nazw i imię],Licencje[Klub],"",0)</f>
        <v>KS Pilica Tomaszów Mazowiecki</v>
      </c>
      <c r="F39" s="13" t="str">
        <f>_xlfn.XLOOKUP(Matka[[#This Row],[Nazwisko i Imię]],Licencje[Nazw i imię],Licencje[Szkoła],"",0)</f>
        <v>SP 9 Tomaszów Mazowiecki</v>
      </c>
      <c r="G39" s="13">
        <v>7</v>
      </c>
      <c r="H39" s="13">
        <v>8</v>
      </c>
      <c r="J39" s="13">
        <v>6</v>
      </c>
      <c r="K39" s="13">
        <v>8</v>
      </c>
      <c r="M39" s="14">
        <f>_xlfn.XLOOKUP(Matka[[#This Row],[1]],$B$2:$B$13,$C$2:$C$13,0,0)</f>
        <v>2</v>
      </c>
      <c r="N39" s="14">
        <f>_xlfn.XLOOKUP(Matka[[#This Row],[2]],$B$2:$B$13,$C$2:$C$13,0,0)</f>
        <v>2</v>
      </c>
      <c r="O39" s="14">
        <f>_xlfn.XLOOKUP(Matka[[#This Row],[3]],$B$2:$B$13,$C$2:$C$13,0,0)</f>
        <v>0</v>
      </c>
      <c r="P39" s="14">
        <f>_xlfn.XLOOKUP(Matka[[#This Row],[4]],$B$2:$B$13,$C$2:$C$13,0,0)</f>
        <v>3</v>
      </c>
      <c r="Q39" s="14">
        <f>_xlfn.XLOOKUP(Matka[[#This Row],[5]],$B$2:$B$13,$C$2:$C$13,0,0)</f>
        <v>2</v>
      </c>
      <c r="R39" s="14">
        <f>_xlfn.XLOOKUP(Matka[[#This Row],[6]],$B$2:$B$13,$C$2:$C$13,0,0)</f>
        <v>0</v>
      </c>
      <c r="S39" s="15">
        <v>1.25</v>
      </c>
      <c r="T39" s="15">
        <v>0</v>
      </c>
      <c r="U39" s="15">
        <v>0</v>
      </c>
      <c r="V39" s="15">
        <v>1.75</v>
      </c>
      <c r="W39" s="15">
        <v>1.25</v>
      </c>
      <c r="X39" s="15">
        <v>0</v>
      </c>
      <c r="Y39" s="14">
        <f t="shared" si="1"/>
        <v>9</v>
      </c>
      <c r="Z39" s="15">
        <f>SUM(Matka[[#This Row],[Edycja I]:[Sztafety VI]])</f>
        <v>13.25</v>
      </c>
      <c r="AA39" s="14" t="str">
        <f>_xlfn.TEXTJOIN(" | ",1,Matka[[#This Row],[Top1]],Matka[[#This Row],[Top2]],Matka[[#This Row],[Top3]],Matka[[#This Row],[Top4]])</f>
        <v>6 | 7 | 8 | 8</v>
      </c>
      <c r="AB39" s="14">
        <f>IFERROR(SMALL(Matka[[#This Row],[1]:[6]],1),99)</f>
        <v>6</v>
      </c>
      <c r="AC39" s="14">
        <f>IFERROR(SMALL(Matka[[#This Row],[1]:[6]],2),99)</f>
        <v>7</v>
      </c>
      <c r="AD39" s="14">
        <f>IFERROR(SMALL(Matka[[#This Row],[1]:[6]],3),99)</f>
        <v>8</v>
      </c>
      <c r="AE39" s="14">
        <f>IFERROR(SMALL(Matka[[#This Row],[1]:[6]],4),99)</f>
        <v>8</v>
      </c>
    </row>
    <row r="40" spans="1:31" x14ac:dyDescent="0.25">
      <c r="A40" s="3">
        <v>27</v>
      </c>
      <c r="B40" t="s">
        <v>2262</v>
      </c>
      <c r="C40" s="13" t="str">
        <f>_xlfn.XLOOKUP(Matka[[#This Row],[Nazwisko i Imię]],Licencje[Nazw i imię],Licencje[Płeć],"",0)</f>
        <v>K</v>
      </c>
      <c r="D40" s="13" t="str">
        <f>_xlfn.XLOOKUP(Matka[[#This Row],[Nazwisko i Imię]],Licencje[Nazw i imię],Licencje[Kat.],"",0)</f>
        <v>E-1</v>
      </c>
      <c r="E40" s="13" t="str">
        <f>_xlfn.XLOOKUP(Matka[[#This Row],[Nazwisko i Imię]],Licencje[Nazw i imię],Licencje[Klub],"",0)</f>
        <v>KS Pilica Tomaszów Mazowiecki</v>
      </c>
      <c r="F40" s="13" t="str">
        <f>_xlfn.XLOOKUP(Matka[[#This Row],[Nazwisko i Imię]],Licencje[Nazw i imię],Licencje[Szkoła],"",0)</f>
        <v>SP 11 Tomaszów Mazowiecki</v>
      </c>
      <c r="G40" s="13">
        <v>4</v>
      </c>
      <c r="H40" s="13">
        <v>12</v>
      </c>
      <c r="J40" s="13">
        <v>8</v>
      </c>
      <c r="K40" s="13">
        <v>3</v>
      </c>
      <c r="M40" s="14">
        <f>_xlfn.XLOOKUP(Matka[[#This Row],[1]],$B$2:$B$13,$C$2:$C$13,0,0)</f>
        <v>4</v>
      </c>
      <c r="N40" s="14">
        <f>_xlfn.XLOOKUP(Matka[[#This Row],[2]],$B$2:$B$13,$C$2:$C$13,0,0)</f>
        <v>1</v>
      </c>
      <c r="O40" s="14">
        <f>_xlfn.XLOOKUP(Matka[[#This Row],[3]],$B$2:$B$13,$C$2:$C$13,0,0)</f>
        <v>0</v>
      </c>
      <c r="P40" s="14">
        <f>_xlfn.XLOOKUP(Matka[[#This Row],[4]],$B$2:$B$13,$C$2:$C$13,0,0)</f>
        <v>2</v>
      </c>
      <c r="Q40" s="14">
        <f>_xlfn.XLOOKUP(Matka[[#This Row],[5]],$B$2:$B$13,$C$2:$C$13,0,0)</f>
        <v>5</v>
      </c>
      <c r="R40" s="14">
        <f>_xlfn.XLOOKUP(Matka[[#This Row],[6]],$B$2:$B$13,$C$2:$C$13,0,0)</f>
        <v>0</v>
      </c>
      <c r="S40" s="15">
        <v>1.25</v>
      </c>
      <c r="T40" s="15">
        <v>0</v>
      </c>
      <c r="U40" s="15">
        <v>0</v>
      </c>
      <c r="V40" s="15">
        <v>1.75</v>
      </c>
      <c r="W40" s="15">
        <v>1.25</v>
      </c>
      <c r="X40" s="15">
        <v>0</v>
      </c>
      <c r="Y40" s="14">
        <f t="shared" si="1"/>
        <v>12</v>
      </c>
      <c r="Z40" s="15">
        <f>SUM(Matka[[#This Row],[Edycja I]:[Sztafety VI]])</f>
        <v>16.25</v>
      </c>
      <c r="AA40" s="14" t="str">
        <f>_xlfn.TEXTJOIN(" | ",1,Matka[[#This Row],[Top1]],Matka[[#This Row],[Top2]],Matka[[#This Row],[Top3]],Matka[[#This Row],[Top4]])</f>
        <v>3 | 4 | 8 | 12</v>
      </c>
      <c r="AB40" s="14">
        <f>IFERROR(SMALL(Matka[[#This Row],[1]:[6]],1),99)</f>
        <v>3</v>
      </c>
      <c r="AC40" s="14">
        <f>IFERROR(SMALL(Matka[[#This Row],[1]:[6]],2),99)</f>
        <v>4</v>
      </c>
      <c r="AD40" s="14">
        <f>IFERROR(SMALL(Matka[[#This Row],[1]:[6]],3),99)</f>
        <v>8</v>
      </c>
      <c r="AE40" s="14">
        <f>IFERROR(SMALL(Matka[[#This Row],[1]:[6]],4),99)</f>
        <v>12</v>
      </c>
    </row>
    <row r="41" spans="1:31" hidden="1" x14ac:dyDescent="0.25">
      <c r="A41" s="3">
        <v>28</v>
      </c>
      <c r="B41" t="s">
        <v>3164</v>
      </c>
      <c r="C41" s="13" t="str">
        <f>_xlfn.XLOOKUP(Matka[[#This Row],[Nazwisko i Imię]],Licencje[Nazw i imię],Licencje[Płeć],"",0)</f>
        <v>K</v>
      </c>
      <c r="D41" s="13" t="str">
        <f>_xlfn.XLOOKUP(Matka[[#This Row],[Nazwisko i Imię]],Licencje[Nazw i imię],Licencje[Kat.],"",0)</f>
        <v>F-2</v>
      </c>
      <c r="E41" s="13" t="str">
        <f>_xlfn.XLOOKUP(Matka[[#This Row],[Nazwisko i Imię]],Licencje[Nazw i imię],Licencje[Klub],"",0)</f>
        <v>SKŁ Górnik Sanok</v>
      </c>
      <c r="F41" s="13" t="str">
        <f>_xlfn.XLOOKUP(Matka[[#This Row],[Nazwisko i Imię]],Licencje[Nazw i imię],Licencje[Szkoła],"",0)</f>
        <v>SP 1 Sanok</v>
      </c>
      <c r="G41" s="13">
        <v>2</v>
      </c>
      <c r="H41" s="13">
        <v>3</v>
      </c>
      <c r="J41" s="13">
        <v>6</v>
      </c>
      <c r="K41" s="13">
        <v>1</v>
      </c>
      <c r="M41" s="14">
        <f>_xlfn.XLOOKUP(Matka[[#This Row],[1]],$B$2:$B$13,$C$2:$C$13,0,0)</f>
        <v>7</v>
      </c>
      <c r="N41" s="14">
        <f>_xlfn.XLOOKUP(Matka[[#This Row],[2]],$B$2:$B$13,$C$2:$C$13,0,0)</f>
        <v>5</v>
      </c>
      <c r="O41" s="14">
        <f>_xlfn.XLOOKUP(Matka[[#This Row],[3]],$B$2:$B$13,$C$2:$C$13,0,0)</f>
        <v>0</v>
      </c>
      <c r="P41" s="14">
        <f>_xlfn.XLOOKUP(Matka[[#This Row],[4]],$B$2:$B$13,$C$2:$C$13,0,0)</f>
        <v>3</v>
      </c>
      <c r="Q41" s="14">
        <f>_xlfn.XLOOKUP(Matka[[#This Row],[5]],$B$2:$B$13,$C$2:$C$13,0,0)</f>
        <v>9</v>
      </c>
      <c r="R41" s="14">
        <f>_xlfn.XLOOKUP(Matka[[#This Row],[6]],$B$2:$B$13,$C$2:$C$13,0,0)</f>
        <v>0</v>
      </c>
      <c r="S41" s="15">
        <v>0</v>
      </c>
      <c r="T41" s="15">
        <v>0</v>
      </c>
      <c r="U41" s="15">
        <v>0</v>
      </c>
      <c r="V41" s="15">
        <v>0.5</v>
      </c>
      <c r="W41" s="15">
        <v>0.75</v>
      </c>
      <c r="X41" s="15">
        <v>0</v>
      </c>
      <c r="Y41" s="14">
        <f t="shared" si="1"/>
        <v>24</v>
      </c>
      <c r="Z41" s="15">
        <f>SUM(Matka[[#This Row],[Edycja I]:[Sztafety VI]])</f>
        <v>25.25</v>
      </c>
      <c r="AA41" s="14" t="str">
        <f>_xlfn.TEXTJOIN(" | ",1,Matka[[#This Row],[Top1]],Matka[[#This Row],[Top2]],Matka[[#This Row],[Top3]],Matka[[#This Row],[Top4]])</f>
        <v>1 | 2 | 3 | 6</v>
      </c>
      <c r="AB41" s="14">
        <f>IFERROR(SMALL(Matka[[#This Row],[1]:[6]],1),99)</f>
        <v>1</v>
      </c>
      <c r="AC41" s="14">
        <f>IFERROR(SMALL(Matka[[#This Row],[1]:[6]],2),99)</f>
        <v>2</v>
      </c>
      <c r="AD41" s="14">
        <f>IFERROR(SMALL(Matka[[#This Row],[1]:[6]],3),99)</f>
        <v>3</v>
      </c>
      <c r="AE41" s="14">
        <f>IFERROR(SMALL(Matka[[#This Row],[1]:[6]],4),99)</f>
        <v>6</v>
      </c>
    </row>
    <row r="42" spans="1:31" hidden="1" x14ac:dyDescent="0.25">
      <c r="A42" s="3">
        <v>29</v>
      </c>
      <c r="B42" t="s">
        <v>2305</v>
      </c>
      <c r="C42" s="13" t="str">
        <f>_xlfn.XLOOKUP(Matka[[#This Row],[Nazwisko i Imię]],Licencje[Nazw i imię],Licencje[Płeć],"",0)</f>
        <v>K</v>
      </c>
      <c r="D42" s="13" t="str">
        <f>_xlfn.XLOOKUP(Matka[[#This Row],[Nazwisko i Imię]],Licencje[Nazw i imię],Licencje[Kat.],"",0)</f>
        <v>D-2</v>
      </c>
      <c r="E42" s="13" t="str">
        <f>_xlfn.XLOOKUP(Matka[[#This Row],[Nazwisko i Imię]],Licencje[Nazw i imię],Licencje[Klub],"",0)</f>
        <v>SKŁ Górnik Sanok</v>
      </c>
      <c r="F42" s="13" t="str">
        <f>_xlfn.XLOOKUP(Matka[[#This Row],[Nazwisko i Imię]],Licencje[Nazw i imię],Licencje[Szkoła],"",0)</f>
        <v>SP 1 Sanok</v>
      </c>
      <c r="G42" s="13">
        <v>4</v>
      </c>
      <c r="H42" s="13">
        <v>3</v>
      </c>
      <c r="J42" s="13">
        <v>4</v>
      </c>
      <c r="K42" s="13">
        <v>5</v>
      </c>
      <c r="M42" s="14">
        <f>_xlfn.XLOOKUP(Matka[[#This Row],[1]],$B$2:$B$13,$C$2:$C$13,0,0)</f>
        <v>4</v>
      </c>
      <c r="N42" s="14">
        <f>_xlfn.XLOOKUP(Matka[[#This Row],[2]],$B$2:$B$13,$C$2:$C$13,0,0)</f>
        <v>5</v>
      </c>
      <c r="O42" s="14">
        <f>_xlfn.XLOOKUP(Matka[[#This Row],[3]],$B$2:$B$13,$C$2:$C$13,0,0)</f>
        <v>0</v>
      </c>
      <c r="P42" s="14">
        <f>_xlfn.XLOOKUP(Matka[[#This Row],[4]],$B$2:$B$13,$C$2:$C$13,0,0)</f>
        <v>4</v>
      </c>
      <c r="Q42" s="14">
        <f>_xlfn.XLOOKUP(Matka[[#This Row],[5]],$B$2:$B$13,$C$2:$C$13,0,0)</f>
        <v>3</v>
      </c>
      <c r="R42" s="14">
        <f>_xlfn.XLOOKUP(Matka[[#This Row],[6]],$B$2:$B$13,$C$2:$C$13,0,0)</f>
        <v>0</v>
      </c>
      <c r="S42" s="15">
        <v>3</v>
      </c>
      <c r="T42" s="15">
        <v>4.5</v>
      </c>
      <c r="U42" s="15">
        <v>0</v>
      </c>
      <c r="V42" s="15">
        <v>0</v>
      </c>
      <c r="W42" s="15">
        <v>3</v>
      </c>
      <c r="X42" s="15">
        <v>0</v>
      </c>
      <c r="Y42" s="14">
        <f t="shared" si="1"/>
        <v>16</v>
      </c>
      <c r="Z42" s="15">
        <f>SUM(Matka[[#This Row],[Edycja I]:[Sztafety VI]])</f>
        <v>26.5</v>
      </c>
      <c r="AA42" s="14" t="str">
        <f>_xlfn.TEXTJOIN(" | ",1,Matka[[#This Row],[Top1]],Matka[[#This Row],[Top2]],Matka[[#This Row],[Top3]],Matka[[#This Row],[Top4]])</f>
        <v>3 | 4 | 4 | 5</v>
      </c>
      <c r="AB42" s="14">
        <f>IFERROR(SMALL(Matka[[#This Row],[1]:[6]],1),99)</f>
        <v>3</v>
      </c>
      <c r="AC42" s="14">
        <f>IFERROR(SMALL(Matka[[#This Row],[1]:[6]],2),99)</f>
        <v>4</v>
      </c>
      <c r="AD42" s="14">
        <f>IFERROR(SMALL(Matka[[#This Row],[1]:[6]],3),99)</f>
        <v>4</v>
      </c>
      <c r="AE42" s="14">
        <f>IFERROR(SMALL(Matka[[#This Row],[1]:[6]],4),99)</f>
        <v>5</v>
      </c>
    </row>
    <row r="43" spans="1:31" hidden="1" x14ac:dyDescent="0.25">
      <c r="A43" s="3">
        <v>30</v>
      </c>
      <c r="B43" t="s">
        <v>2286</v>
      </c>
      <c r="C43" s="13" t="str">
        <f>_xlfn.XLOOKUP(Matka[[#This Row],[Nazwisko i Imię]],Licencje[Nazw i imię],Licencje[Płeć],"",0)</f>
        <v>K</v>
      </c>
      <c r="D43" s="13" t="str">
        <f>_xlfn.XLOOKUP(Matka[[#This Row],[Nazwisko i Imię]],Licencje[Nazw i imię],Licencje[Kat.],"",0)</f>
        <v>D-1</v>
      </c>
      <c r="E43" s="13" t="str">
        <f>_xlfn.XLOOKUP(Matka[[#This Row],[Nazwisko i Imię]],Licencje[Nazw i imię],Licencje[Klub],"",0)</f>
        <v>SKŁ Górnik Sanok</v>
      </c>
      <c r="F43" s="13" t="str">
        <f>_xlfn.XLOOKUP(Matka[[#This Row],[Nazwisko i Imię]],Licencje[Nazw i imię],Licencje[Szkoła],"",0)</f>
        <v>SP 2 Zagórz</v>
      </c>
      <c r="G43" s="13">
        <v>2</v>
      </c>
      <c r="H43" s="13">
        <v>2</v>
      </c>
      <c r="J43" s="13">
        <v>2</v>
      </c>
      <c r="K43" s="13">
        <v>2</v>
      </c>
      <c r="M43" s="14">
        <f>_xlfn.XLOOKUP(Matka[[#This Row],[1]],$B$2:$B$13,$C$2:$C$13,0,0)</f>
        <v>7</v>
      </c>
      <c r="N43" s="14">
        <f>_xlfn.XLOOKUP(Matka[[#This Row],[2]],$B$2:$B$13,$C$2:$C$13,0,0)</f>
        <v>7</v>
      </c>
      <c r="O43" s="14">
        <f>_xlfn.XLOOKUP(Matka[[#This Row],[3]],$B$2:$B$13,$C$2:$C$13,0,0)</f>
        <v>0</v>
      </c>
      <c r="P43" s="14">
        <f>_xlfn.XLOOKUP(Matka[[#This Row],[4]],$B$2:$B$13,$C$2:$C$13,0,0)</f>
        <v>7</v>
      </c>
      <c r="Q43" s="14">
        <f>_xlfn.XLOOKUP(Matka[[#This Row],[5]],$B$2:$B$13,$C$2:$C$13,0,0)</f>
        <v>7</v>
      </c>
      <c r="R43" s="14">
        <f>_xlfn.XLOOKUP(Matka[[#This Row],[6]],$B$2:$B$13,$C$2:$C$13,0,0)</f>
        <v>0</v>
      </c>
      <c r="S43" s="15">
        <v>3</v>
      </c>
      <c r="T43" s="15">
        <v>3.5</v>
      </c>
      <c r="U43" s="15">
        <v>0</v>
      </c>
      <c r="V43" s="15">
        <v>3.5</v>
      </c>
      <c r="W43" s="15">
        <v>3</v>
      </c>
      <c r="X43" s="15">
        <v>0</v>
      </c>
      <c r="Y43" s="14">
        <f t="shared" si="1"/>
        <v>28</v>
      </c>
      <c r="Z43" s="15">
        <f>SUM(Matka[[#This Row],[Edycja I]:[Sztafety VI]])</f>
        <v>41</v>
      </c>
      <c r="AA43" s="14" t="str">
        <f>_xlfn.TEXTJOIN(" | ",1,Matka[[#This Row],[Top1]],Matka[[#This Row],[Top2]],Matka[[#This Row],[Top3]],Matka[[#This Row],[Top4]])</f>
        <v>2 | 2 | 2 | 2</v>
      </c>
      <c r="AB43" s="14">
        <f>IFERROR(SMALL(Matka[[#This Row],[1]:[6]],1),99)</f>
        <v>2</v>
      </c>
      <c r="AC43" s="14">
        <f>IFERROR(SMALL(Matka[[#This Row],[1]:[6]],2),99)</f>
        <v>2</v>
      </c>
      <c r="AD43" s="14">
        <f>IFERROR(SMALL(Matka[[#This Row],[1]:[6]],3),99)</f>
        <v>2</v>
      </c>
      <c r="AE43" s="14">
        <f>IFERROR(SMALL(Matka[[#This Row],[1]:[6]],4),99)</f>
        <v>2</v>
      </c>
    </row>
    <row r="44" spans="1:31" hidden="1" x14ac:dyDescent="0.25">
      <c r="A44" s="3">
        <v>31</v>
      </c>
      <c r="B44" t="s">
        <v>2318</v>
      </c>
      <c r="C44" s="13" t="str">
        <f>_xlfn.XLOOKUP(Matka[[#This Row],[Nazwisko i Imię]],Licencje[Nazw i imię],Licencje[Płeć],"",0)</f>
        <v>K</v>
      </c>
      <c r="D44" s="13" t="str">
        <f>_xlfn.XLOOKUP(Matka[[#This Row],[Nazwisko i Imię]],Licencje[Nazw i imię],Licencje[Kat.],"",0)</f>
        <v>D-1</v>
      </c>
      <c r="E44" s="13" t="str">
        <f>_xlfn.XLOOKUP(Matka[[#This Row],[Nazwisko i Imię]],Licencje[Nazw i imię],Licencje[Klub],"",0)</f>
        <v>MKS Cuprum Lubin</v>
      </c>
      <c r="F44" s="13" t="str">
        <f>_xlfn.XLOOKUP(Matka[[#This Row],[Nazwisko i Imię]],Licencje[Nazw i imię],Licencje[Szkoła],"",0)</f>
        <v>SP 14 Lubin</v>
      </c>
      <c r="I44" s="13">
        <v>12</v>
      </c>
      <c r="M44" s="14">
        <f>_xlfn.XLOOKUP(Matka[[#This Row],[1]],$B$2:$B$13,$C$2:$C$13,0,0)</f>
        <v>0</v>
      </c>
      <c r="N44" s="14">
        <f>_xlfn.XLOOKUP(Matka[[#This Row],[2]],$B$2:$B$13,$C$2:$C$13,0,0)</f>
        <v>0</v>
      </c>
      <c r="O44" s="14">
        <f>_xlfn.XLOOKUP(Matka[[#This Row],[3]],$B$2:$B$13,$C$2:$C$13,0,0)</f>
        <v>1</v>
      </c>
      <c r="P44" s="14">
        <f>_xlfn.XLOOKUP(Matka[[#This Row],[4]],$B$2:$B$13,$C$2:$C$13,0,0)</f>
        <v>0</v>
      </c>
      <c r="Q44" s="14">
        <f>_xlfn.XLOOKUP(Matka[[#This Row],[5]],$B$2:$B$13,$C$2:$C$13,0,0)</f>
        <v>0</v>
      </c>
      <c r="R44" s="14">
        <f>_xlfn.XLOOKUP(Matka[[#This Row],[6]],$B$2:$B$13,$C$2:$C$13,0,0)</f>
        <v>0</v>
      </c>
      <c r="S44" s="15">
        <v>0</v>
      </c>
      <c r="T44" s="15">
        <v>0.5</v>
      </c>
      <c r="U44" s="15">
        <v>0</v>
      </c>
      <c r="V44" s="15">
        <v>0</v>
      </c>
      <c r="W44" s="15">
        <v>0</v>
      </c>
      <c r="X44" s="15">
        <v>0</v>
      </c>
      <c r="Y44" s="14">
        <f t="shared" si="1"/>
        <v>1</v>
      </c>
      <c r="Z44" s="15">
        <f>SUM(Matka[[#This Row],[Edycja I]:[Sztafety VI]])</f>
        <v>1.5</v>
      </c>
      <c r="AA44" s="14" t="str">
        <f>_xlfn.TEXTJOIN(" | ",1,Matka[[#This Row],[Top1]],Matka[[#This Row],[Top2]],Matka[[#This Row],[Top3]],Matka[[#This Row],[Top4]])</f>
        <v>12 | 99 | 99 | 99</v>
      </c>
      <c r="AB44" s="14">
        <f>IFERROR(SMALL(Matka[[#This Row],[1]:[6]],1),99)</f>
        <v>12</v>
      </c>
      <c r="AC44" s="14">
        <f>IFERROR(SMALL(Matka[[#This Row],[1]:[6]],2),99)</f>
        <v>99</v>
      </c>
      <c r="AD44" s="14">
        <f>IFERROR(SMALL(Matka[[#This Row],[1]:[6]],3),99)</f>
        <v>99</v>
      </c>
      <c r="AE44" s="14">
        <f>IFERROR(SMALL(Matka[[#This Row],[1]:[6]],4),99)</f>
        <v>99</v>
      </c>
    </row>
    <row r="45" spans="1:31" hidden="1" x14ac:dyDescent="0.25">
      <c r="A45" s="3">
        <v>32</v>
      </c>
      <c r="B45" t="s">
        <v>2308</v>
      </c>
      <c r="C45" s="13" t="str">
        <f>_xlfn.XLOOKUP(Matka[[#This Row],[Nazwisko i Imię]],Licencje[Nazw i imię],Licencje[Płeć],"",0)</f>
        <v>K</v>
      </c>
      <c r="D45" s="13" t="str">
        <f>_xlfn.XLOOKUP(Matka[[#This Row],[Nazwisko i Imię]],Licencje[Nazw i imię],Licencje[Kat.],"",0)</f>
        <v>D-2</v>
      </c>
      <c r="E45" s="13" t="str">
        <f>_xlfn.XLOOKUP(Matka[[#This Row],[Nazwisko i Imię]],Licencje[Nazw i imię],Licencje[Klub],"",0)</f>
        <v>SKŁ Górnik Sanok</v>
      </c>
      <c r="F45" s="13" t="str">
        <f>_xlfn.XLOOKUP(Matka[[#This Row],[Nazwisko i Imię]],Licencje[Nazw i imię],Licencje[Szkoła],"",0)</f>
        <v>SP 1 Sanok</v>
      </c>
      <c r="G45" s="13">
        <v>9</v>
      </c>
      <c r="H45" s="13">
        <v>8</v>
      </c>
      <c r="J45" s="13">
        <v>11</v>
      </c>
      <c r="M45" s="14">
        <f>_xlfn.XLOOKUP(Matka[[#This Row],[1]],$B$2:$B$13,$C$2:$C$13,0,0)</f>
        <v>1</v>
      </c>
      <c r="N45" s="14">
        <f>_xlfn.XLOOKUP(Matka[[#This Row],[2]],$B$2:$B$13,$C$2:$C$13,0,0)</f>
        <v>2</v>
      </c>
      <c r="O45" s="14">
        <f>_xlfn.XLOOKUP(Matka[[#This Row],[3]],$B$2:$B$13,$C$2:$C$13,0,0)</f>
        <v>0</v>
      </c>
      <c r="P45" s="14">
        <f>_xlfn.XLOOKUP(Matka[[#This Row],[4]],$B$2:$B$13,$C$2:$C$13,0,0)</f>
        <v>1</v>
      </c>
      <c r="Q45" s="14">
        <f>_xlfn.XLOOKUP(Matka[[#This Row],[5]],$B$2:$B$13,$C$2:$C$13,0,0)</f>
        <v>0</v>
      </c>
      <c r="R45" s="14">
        <f>_xlfn.XLOOKUP(Matka[[#This Row],[6]],$B$2:$B$13,$C$2:$C$13,0,0)</f>
        <v>0</v>
      </c>
      <c r="S45" s="15">
        <f>7/3</f>
        <v>2.3333333333333335</v>
      </c>
      <c r="T45" s="15">
        <v>1</v>
      </c>
      <c r="U45" s="15">
        <v>0</v>
      </c>
      <c r="V45" s="15">
        <v>1</v>
      </c>
      <c r="W45" s="15">
        <f>5/3</f>
        <v>1.6666666666666667</v>
      </c>
      <c r="X45" s="15">
        <v>0</v>
      </c>
      <c r="Y45" s="14">
        <f t="shared" si="1"/>
        <v>4</v>
      </c>
      <c r="Z45" s="15">
        <f>SUM(Matka[[#This Row],[Edycja I]:[Sztafety VI]])</f>
        <v>10</v>
      </c>
      <c r="AA45" s="14" t="str">
        <f>_xlfn.TEXTJOIN(" | ",1,Matka[[#This Row],[Top1]],Matka[[#This Row],[Top2]],Matka[[#This Row],[Top3]],Matka[[#This Row],[Top4]])</f>
        <v>8 | 9 | 11 | 99</v>
      </c>
      <c r="AB45" s="14">
        <f>IFERROR(SMALL(Matka[[#This Row],[1]:[6]],1),99)</f>
        <v>8</v>
      </c>
      <c r="AC45" s="14">
        <f>IFERROR(SMALL(Matka[[#This Row],[1]:[6]],2),99)</f>
        <v>9</v>
      </c>
      <c r="AD45" s="14">
        <f>IFERROR(SMALL(Matka[[#This Row],[1]:[6]],3),99)</f>
        <v>11</v>
      </c>
      <c r="AE45" s="14">
        <f>IFERROR(SMALL(Matka[[#This Row],[1]:[6]],4),99)</f>
        <v>99</v>
      </c>
    </row>
    <row r="46" spans="1:31" x14ac:dyDescent="0.25">
      <c r="A46" s="3">
        <v>33</v>
      </c>
      <c r="B46" t="s">
        <v>2264</v>
      </c>
      <c r="C46" s="13" t="str">
        <f>_xlfn.XLOOKUP(Matka[[#This Row],[Nazwisko i Imię]],Licencje[Nazw i imię],Licencje[Płeć],"",0)</f>
        <v>K</v>
      </c>
      <c r="D46" s="13" t="str">
        <f>_xlfn.XLOOKUP(Matka[[#This Row],[Nazwisko i Imię]],Licencje[Nazw i imię],Licencje[Kat.],"",0)</f>
        <v>E-1</v>
      </c>
      <c r="E46" s="13" t="str">
        <f>_xlfn.XLOOKUP(Matka[[#This Row],[Nazwisko i Imię]],Licencje[Nazw i imię],Licencje[Klub],"",0)</f>
        <v>MKS Cuprum Lubin</v>
      </c>
      <c r="F46" s="13" t="str">
        <f>_xlfn.XLOOKUP(Matka[[#This Row],[Nazwisko i Imię]],Licencje[Nazw i imię],Licencje[Szkoła],"",0)</f>
        <v>SP 12 Lubin</v>
      </c>
      <c r="I46" s="13">
        <v>9</v>
      </c>
      <c r="M46" s="14">
        <f>_xlfn.XLOOKUP(Matka[[#This Row],[1]],$B$2:$B$13,$C$2:$C$13,0,0)</f>
        <v>0</v>
      </c>
      <c r="N46" s="14">
        <f>_xlfn.XLOOKUP(Matka[[#This Row],[2]],$B$2:$B$13,$C$2:$C$13,0,0)</f>
        <v>0</v>
      </c>
      <c r="O46" s="14">
        <f>_xlfn.XLOOKUP(Matka[[#This Row],[3]],$B$2:$B$13,$C$2:$C$13,0,0)</f>
        <v>1</v>
      </c>
      <c r="P46" s="14">
        <f>_xlfn.XLOOKUP(Matka[[#This Row],[4]],$B$2:$B$13,$C$2:$C$13,0,0)</f>
        <v>0</v>
      </c>
      <c r="Q46" s="14">
        <f>_xlfn.XLOOKUP(Matka[[#This Row],[5]],$B$2:$B$13,$C$2:$C$13,0,0)</f>
        <v>0</v>
      </c>
      <c r="R46" s="14">
        <f>_xlfn.XLOOKUP(Matka[[#This Row],[6]],$B$2:$B$13,$C$2:$C$13,0,0)</f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4">
        <f t="shared" si="1"/>
        <v>1</v>
      </c>
      <c r="Z46" s="15">
        <f>SUM(Matka[[#This Row],[Edycja I]:[Sztafety VI]])</f>
        <v>1</v>
      </c>
      <c r="AA46" s="14" t="str">
        <f>_xlfn.TEXTJOIN(" | ",1,Matka[[#This Row],[Top1]],Matka[[#This Row],[Top2]],Matka[[#This Row],[Top3]],Matka[[#This Row],[Top4]])</f>
        <v>9 | 99 | 99 | 99</v>
      </c>
      <c r="AB46" s="14">
        <f>IFERROR(SMALL(Matka[[#This Row],[1]:[6]],1),99)</f>
        <v>9</v>
      </c>
      <c r="AC46" s="14">
        <f>IFERROR(SMALL(Matka[[#This Row],[1]:[6]],2),99)</f>
        <v>99</v>
      </c>
      <c r="AD46" s="14">
        <f>IFERROR(SMALL(Matka[[#This Row],[1]:[6]],3),99)</f>
        <v>99</v>
      </c>
      <c r="AE46" s="14">
        <f>IFERROR(SMALL(Matka[[#This Row],[1]:[6]],4),99)</f>
        <v>99</v>
      </c>
    </row>
    <row r="47" spans="1:31" x14ac:dyDescent="0.25">
      <c r="A47" s="3">
        <v>34</v>
      </c>
      <c r="B47" t="s">
        <v>2258</v>
      </c>
      <c r="C47" s="13" t="str">
        <f>_xlfn.XLOOKUP(Matka[[#This Row],[Nazwisko i Imię]],Licencje[Nazw i imię],Licencje[Płeć],"",0)</f>
        <v>K</v>
      </c>
      <c r="D47" s="13" t="str">
        <f>_xlfn.XLOOKUP(Matka[[#This Row],[Nazwisko i Imię]],Licencje[Nazw i imię],Licencje[Kat.],"",0)</f>
        <v>E-1</v>
      </c>
      <c r="E47" s="13" t="str">
        <f>_xlfn.XLOOKUP(Matka[[#This Row],[Nazwisko i Imię]],Licencje[Nazw i imię],Licencje[Klub],"",0)</f>
        <v>Akademia Sportowego Rozwoju Natalii Czerwonki</v>
      </c>
      <c r="F47" s="13" t="str">
        <f>_xlfn.XLOOKUP(Matka[[#This Row],[Nazwisko i Imię]],Licencje[Nazw i imię],Licencje[Szkoła],"",0)</f>
        <v>SP nr 8 Lubin</v>
      </c>
      <c r="G47" s="13">
        <v>3</v>
      </c>
      <c r="H47" s="13">
        <v>2</v>
      </c>
      <c r="I47" s="13">
        <v>2</v>
      </c>
      <c r="J47" s="13">
        <v>2</v>
      </c>
      <c r="M47" s="14">
        <f>_xlfn.XLOOKUP(Matka[[#This Row],[1]],$B$2:$B$13,$C$2:$C$13,0,0)</f>
        <v>5</v>
      </c>
      <c r="N47" s="14">
        <f>_xlfn.XLOOKUP(Matka[[#This Row],[2]],$B$2:$B$13,$C$2:$C$13,0,0)</f>
        <v>7</v>
      </c>
      <c r="O47" s="14">
        <f>_xlfn.XLOOKUP(Matka[[#This Row],[3]],$B$2:$B$13,$C$2:$C$13,0,0)</f>
        <v>7</v>
      </c>
      <c r="P47" s="14">
        <f>_xlfn.XLOOKUP(Matka[[#This Row],[4]],$B$2:$B$13,$C$2:$C$13,0,0)</f>
        <v>7</v>
      </c>
      <c r="Q47" s="14">
        <f>_xlfn.XLOOKUP(Matka[[#This Row],[5]],$B$2:$B$13,$C$2:$C$13,0,0)</f>
        <v>0</v>
      </c>
      <c r="R47" s="14">
        <f>_xlfn.XLOOKUP(Matka[[#This Row],[6]],$B$2:$B$13,$C$2:$C$13,0,0)</f>
        <v>0</v>
      </c>
      <c r="S47" s="15">
        <v>1.75</v>
      </c>
      <c r="T47" s="15">
        <v>0</v>
      </c>
      <c r="U47" s="15">
        <v>1.75</v>
      </c>
      <c r="V47" s="15">
        <v>1</v>
      </c>
      <c r="W47" s="15">
        <v>0</v>
      </c>
      <c r="X47" s="15">
        <v>0</v>
      </c>
      <c r="Y47" s="14">
        <f t="shared" si="1"/>
        <v>26</v>
      </c>
      <c r="Z47" s="15">
        <f>SUM(Matka[[#This Row],[Edycja I]:[Sztafety VI]])</f>
        <v>30.5</v>
      </c>
      <c r="AA47" s="14" t="str">
        <f>_xlfn.TEXTJOIN(" | ",1,Matka[[#This Row],[Top1]],Matka[[#This Row],[Top2]],Matka[[#This Row],[Top3]],Matka[[#This Row],[Top4]])</f>
        <v>2 | 2 | 2 | 3</v>
      </c>
      <c r="AB47" s="14">
        <f>IFERROR(SMALL(Matka[[#This Row],[1]:[6]],1),99)</f>
        <v>2</v>
      </c>
      <c r="AC47" s="14">
        <f>IFERROR(SMALL(Matka[[#This Row],[1]:[6]],2),99)</f>
        <v>2</v>
      </c>
      <c r="AD47" s="14">
        <f>IFERROR(SMALL(Matka[[#This Row],[1]:[6]],3),99)</f>
        <v>2</v>
      </c>
      <c r="AE47" s="14">
        <f>IFERROR(SMALL(Matka[[#This Row],[1]:[6]],4),99)</f>
        <v>3</v>
      </c>
    </row>
    <row r="48" spans="1:31" hidden="1" x14ac:dyDescent="0.25">
      <c r="A48" s="3">
        <v>35</v>
      </c>
      <c r="B48" t="s">
        <v>2320</v>
      </c>
      <c r="C48" s="13" t="str">
        <f>_xlfn.XLOOKUP(Matka[[#This Row],[Nazwisko i Imię]],Licencje[Nazw i imię],Licencje[Płeć],"",0)</f>
        <v>K</v>
      </c>
      <c r="D48" s="13" t="str">
        <f>_xlfn.XLOOKUP(Matka[[#This Row],[Nazwisko i Imię]],Licencje[Nazw i imię],Licencje[Kat.],"",0)</f>
        <v>E-2</v>
      </c>
      <c r="E48" s="13" t="str">
        <f>_xlfn.XLOOKUP(Matka[[#This Row],[Nazwisko i Imię]],Licencje[Nazw i imię],Licencje[Klub],"",0)</f>
        <v>UKS Jedynka Tomaszów Maz.</v>
      </c>
      <c r="F48" s="13" t="str">
        <f>_xlfn.XLOOKUP(Matka[[#This Row],[Nazwisko i Imię]],Licencje[Nazw i imię],Licencje[Szkoła],"",0)</f>
        <v>SP 1 Tomaszów Mazowiecki</v>
      </c>
      <c r="G48" s="13">
        <v>4</v>
      </c>
      <c r="J48" s="13">
        <v>9</v>
      </c>
      <c r="K48" s="13">
        <v>7</v>
      </c>
      <c r="M48" s="14">
        <f>_xlfn.XLOOKUP(Matka[[#This Row],[1]],$B$2:$B$13,$C$2:$C$13,0,0)</f>
        <v>4</v>
      </c>
      <c r="N48" s="14">
        <f>_xlfn.XLOOKUP(Matka[[#This Row],[2]],$B$2:$B$13,$C$2:$C$13,0,0)</f>
        <v>0</v>
      </c>
      <c r="O48" s="14">
        <f>_xlfn.XLOOKUP(Matka[[#This Row],[3]],$B$2:$B$13,$C$2:$C$13,0,0)</f>
        <v>0</v>
      </c>
      <c r="P48" s="14">
        <f>_xlfn.XLOOKUP(Matka[[#This Row],[4]],$B$2:$B$13,$C$2:$C$13,0,0)</f>
        <v>1</v>
      </c>
      <c r="Q48" s="14">
        <f>_xlfn.XLOOKUP(Matka[[#This Row],[5]],$B$2:$B$13,$C$2:$C$13,0,0)</f>
        <v>2</v>
      </c>
      <c r="R48" s="14">
        <f>_xlfn.XLOOKUP(Matka[[#This Row],[6]],$B$2:$B$13,$C$2:$C$13,0,0)</f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4">
        <f t="shared" si="1"/>
        <v>7</v>
      </c>
      <c r="Z48" s="15">
        <f>SUM(Matka[[#This Row],[Edycja I]:[Sztafety VI]])</f>
        <v>7</v>
      </c>
      <c r="AA48" s="14" t="str">
        <f>_xlfn.TEXTJOIN(" | ",1,Matka[[#This Row],[Top1]],Matka[[#This Row],[Top2]],Matka[[#This Row],[Top3]],Matka[[#This Row],[Top4]])</f>
        <v>4 | 7 | 9 | 99</v>
      </c>
      <c r="AB48" s="14">
        <f>IFERROR(SMALL(Matka[[#This Row],[1]:[6]],1),99)</f>
        <v>4</v>
      </c>
      <c r="AC48" s="14">
        <f>IFERROR(SMALL(Matka[[#This Row],[1]:[6]],2),99)</f>
        <v>7</v>
      </c>
      <c r="AD48" s="14">
        <f>IFERROR(SMALL(Matka[[#This Row],[1]:[6]],3),99)</f>
        <v>9</v>
      </c>
      <c r="AE48" s="14">
        <f>IFERROR(SMALL(Matka[[#This Row],[1]:[6]],4),99)</f>
        <v>99</v>
      </c>
    </row>
    <row r="49" spans="1:31" hidden="1" x14ac:dyDescent="0.25">
      <c r="A49" s="3">
        <v>36</v>
      </c>
      <c r="B49" t="s">
        <v>3197</v>
      </c>
      <c r="C49" s="13" t="str">
        <f>_xlfn.XLOOKUP(Matka[[#This Row],[Nazwisko i Imię]],Licencje[Nazw i imię],Licencje[Płeć],"",0)</f>
        <v>M</v>
      </c>
      <c r="D49" s="13" t="str">
        <f>_xlfn.XLOOKUP(Matka[[#This Row],[Nazwisko i Imię]],Licencje[Nazw i imię],Licencje[Kat.],"",0)</f>
        <v>F-2</v>
      </c>
      <c r="E49" s="13" t="str">
        <f>_xlfn.XLOOKUP(Matka[[#This Row],[Nazwisko i Imię]],Licencje[Nazw i imię],Licencje[Klub],"",0)</f>
        <v>IUKS Dziewiątka Tomaszów Mazowiecki</v>
      </c>
      <c r="F49" s="13">
        <f>_xlfn.XLOOKUP(Matka[[#This Row],[Nazwisko i Imię]],Licencje[Nazw i imię],Licencje[Szkoła],"",0)</f>
        <v>0</v>
      </c>
      <c r="H49" s="13">
        <v>5</v>
      </c>
      <c r="I49" s="13">
        <v>4</v>
      </c>
      <c r="J49" s="13">
        <v>4</v>
      </c>
      <c r="M49" s="14">
        <f>_xlfn.XLOOKUP(Matka[[#This Row],[1]],$B$2:$B$13,$C$2:$C$13,0,0)</f>
        <v>0</v>
      </c>
      <c r="N49" s="14">
        <f>_xlfn.XLOOKUP(Matka[[#This Row],[2]],$B$2:$B$13,$C$2:$C$13,0,0)</f>
        <v>3</v>
      </c>
      <c r="O49" s="14">
        <f>_xlfn.XLOOKUP(Matka[[#This Row],[3]],$B$2:$B$13,$C$2:$C$13,0,0)</f>
        <v>4</v>
      </c>
      <c r="P49" s="14">
        <f>_xlfn.XLOOKUP(Matka[[#This Row],[4]],$B$2:$B$13,$C$2:$C$13,0,0)</f>
        <v>4</v>
      </c>
      <c r="Q49" s="14">
        <f>_xlfn.XLOOKUP(Matka[[#This Row],[5]],$B$2:$B$13,$C$2:$C$13,0,0)</f>
        <v>0</v>
      </c>
      <c r="R49" s="14">
        <f>_xlfn.XLOOKUP(Matka[[#This Row],[6]],$B$2:$B$13,$C$2:$C$13,0,0)</f>
        <v>0</v>
      </c>
      <c r="S49" s="15">
        <v>0</v>
      </c>
      <c r="T49" s="15">
        <v>0</v>
      </c>
      <c r="U49" s="15">
        <v>0</v>
      </c>
      <c r="V49" s="15">
        <v>1.75</v>
      </c>
      <c r="W49" s="15">
        <v>0</v>
      </c>
      <c r="X49" s="15">
        <v>0</v>
      </c>
      <c r="Y49" s="14">
        <f t="shared" si="1"/>
        <v>11</v>
      </c>
      <c r="Z49" s="15">
        <f>SUM(Matka[[#This Row],[Edycja I]:[Sztafety VI]])</f>
        <v>12.75</v>
      </c>
      <c r="AA49" s="14" t="str">
        <f>_xlfn.TEXTJOIN(" | ",1,Matka[[#This Row],[Top1]],Matka[[#This Row],[Top2]],Matka[[#This Row],[Top3]],Matka[[#This Row],[Top4]])</f>
        <v>4 | 4 | 5 | 99</v>
      </c>
      <c r="AB49" s="14">
        <f>IFERROR(SMALL(Matka[[#This Row],[1]:[6]],1),99)</f>
        <v>4</v>
      </c>
      <c r="AC49" s="14">
        <f>IFERROR(SMALL(Matka[[#This Row],[1]:[6]],2),99)</f>
        <v>4</v>
      </c>
      <c r="AD49" s="14">
        <f>IFERROR(SMALL(Matka[[#This Row],[1]:[6]],3),99)</f>
        <v>5</v>
      </c>
      <c r="AE49" s="14">
        <f>IFERROR(SMALL(Matka[[#This Row],[1]:[6]],4),99)</f>
        <v>99</v>
      </c>
    </row>
    <row r="50" spans="1:31" hidden="1" x14ac:dyDescent="0.25">
      <c r="A50" s="3">
        <v>37</v>
      </c>
      <c r="B50" t="s">
        <v>2301</v>
      </c>
      <c r="C50" s="13" t="str">
        <f>_xlfn.XLOOKUP(Matka[[#This Row],[Nazwisko i Imię]],Licencje[Nazw i imię],Licencje[Płeć],"",0)</f>
        <v>K</v>
      </c>
      <c r="D50" s="13" t="str">
        <f>_xlfn.XLOOKUP(Matka[[#This Row],[Nazwisko i Imię]],Licencje[Nazw i imię],Licencje[Kat.],"",0)</f>
        <v>D-2</v>
      </c>
      <c r="E50" s="13" t="str">
        <f>_xlfn.XLOOKUP(Matka[[#This Row],[Nazwisko i Imię]],Licencje[Nazw i imię],Licencje[Klub],"",0)</f>
        <v>IUKS Dziewiątka Tomaszów Mazowiecki</v>
      </c>
      <c r="F50" s="13" t="str">
        <f>_xlfn.XLOOKUP(Matka[[#This Row],[Nazwisko i Imię]],Licencje[Nazw i imię],Licencje[Szkoła],"",0)</f>
        <v>SP 9 Tomaszów Mazowiecki</v>
      </c>
      <c r="I50" s="13">
        <v>1</v>
      </c>
      <c r="J50" s="13">
        <v>1</v>
      </c>
      <c r="K50" s="13">
        <v>1</v>
      </c>
      <c r="M50" s="14">
        <f>_xlfn.XLOOKUP(Matka[[#This Row],[1]],$B$2:$B$13,$C$2:$C$13,0,0)</f>
        <v>0</v>
      </c>
      <c r="N50" s="14">
        <f>_xlfn.XLOOKUP(Matka[[#This Row],[2]],$B$2:$B$13,$C$2:$C$13,0,0)</f>
        <v>0</v>
      </c>
      <c r="O50" s="14">
        <f>_xlfn.XLOOKUP(Matka[[#This Row],[3]],$B$2:$B$13,$C$2:$C$13,0,0)</f>
        <v>9</v>
      </c>
      <c r="P50" s="14">
        <f>_xlfn.XLOOKUP(Matka[[#This Row],[4]],$B$2:$B$13,$C$2:$C$13,0,0)</f>
        <v>9</v>
      </c>
      <c r="Q50" s="14">
        <f>_xlfn.XLOOKUP(Matka[[#This Row],[5]],$B$2:$B$13,$C$2:$C$13,0,0)</f>
        <v>9</v>
      </c>
      <c r="R50" s="14">
        <f>_xlfn.XLOOKUP(Matka[[#This Row],[6]],$B$2:$B$13,$C$2:$C$13,0,0)</f>
        <v>0</v>
      </c>
      <c r="S50" s="15">
        <v>0</v>
      </c>
      <c r="T50" s="15">
        <v>0</v>
      </c>
      <c r="U50" s="15">
        <v>3</v>
      </c>
      <c r="V50" s="15">
        <v>4.5</v>
      </c>
      <c r="W50" s="15">
        <f>7/3</f>
        <v>2.3333333333333335</v>
      </c>
      <c r="X50" s="15">
        <v>0</v>
      </c>
      <c r="Y50" s="14">
        <f t="shared" si="1"/>
        <v>27</v>
      </c>
      <c r="Z50" s="15">
        <f>SUM(Matka[[#This Row],[Edycja I]:[Sztafety VI]])</f>
        <v>36.833333333333336</v>
      </c>
      <c r="AA50" s="14" t="str">
        <f>_xlfn.TEXTJOIN(" | ",1,Matka[[#This Row],[Top1]],Matka[[#This Row],[Top2]],Matka[[#This Row],[Top3]],Matka[[#This Row],[Top4]])</f>
        <v>1 | 1 | 1 | 99</v>
      </c>
      <c r="AB50" s="14">
        <f>IFERROR(SMALL(Matka[[#This Row],[1]:[6]],1),99)</f>
        <v>1</v>
      </c>
      <c r="AC50" s="14">
        <f>IFERROR(SMALL(Matka[[#This Row],[1]:[6]],2),99)</f>
        <v>1</v>
      </c>
      <c r="AD50" s="14">
        <f>IFERROR(SMALL(Matka[[#This Row],[1]:[6]],3),99)</f>
        <v>1</v>
      </c>
      <c r="AE50" s="14">
        <f>IFERROR(SMALL(Matka[[#This Row],[1]:[6]],4),99)</f>
        <v>99</v>
      </c>
    </row>
    <row r="51" spans="1:31" hidden="1" x14ac:dyDescent="0.25">
      <c r="A51" s="3">
        <v>38</v>
      </c>
      <c r="B51" t="s">
        <v>2300</v>
      </c>
      <c r="C51" s="13" t="str">
        <f>_xlfn.XLOOKUP(Matka[[#This Row],[Nazwisko i Imię]],Licencje[Nazw i imię],Licencje[Płeć],"",0)</f>
        <v>M</v>
      </c>
      <c r="D51" s="13" t="str">
        <f>_xlfn.XLOOKUP(Matka[[#This Row],[Nazwisko i Imię]],Licencje[Nazw i imię],Licencje[Kat.],"",0)</f>
        <v>D-1</v>
      </c>
      <c r="E51" s="13" t="str">
        <f>_xlfn.XLOOKUP(Matka[[#This Row],[Nazwisko i Imię]],Licencje[Nazw i imię],Licencje[Klub],"",0)</f>
        <v>UKS Olczanka Zakopane</v>
      </c>
      <c r="F51" s="13" t="str">
        <f>_xlfn.XLOOKUP(Matka[[#This Row],[Nazwisko i Imię]],Licencje[Nazw i imię],Licencje[Szkoła],"",0)</f>
        <v>SP 4 Zakopane</v>
      </c>
      <c r="G51" s="13">
        <v>10</v>
      </c>
      <c r="H51" s="13">
        <v>9</v>
      </c>
      <c r="J51" s="13">
        <v>8</v>
      </c>
      <c r="M51" s="14">
        <f>_xlfn.XLOOKUP(Matka[[#This Row],[1]],$B$2:$B$13,$C$2:$C$13,0,0)</f>
        <v>1</v>
      </c>
      <c r="N51" s="14">
        <f>_xlfn.XLOOKUP(Matka[[#This Row],[2]],$B$2:$B$13,$C$2:$C$13,0,0)</f>
        <v>1</v>
      </c>
      <c r="O51" s="14">
        <f>_xlfn.XLOOKUP(Matka[[#This Row],[3]],$B$2:$B$13,$C$2:$C$13,0,0)</f>
        <v>0</v>
      </c>
      <c r="P51" s="14">
        <f>_xlfn.XLOOKUP(Matka[[#This Row],[4]],$B$2:$B$13,$C$2:$C$13,0,0)</f>
        <v>2</v>
      </c>
      <c r="Q51" s="14">
        <f>_xlfn.XLOOKUP(Matka[[#This Row],[5]],$B$2:$B$13,$C$2:$C$13,0,0)</f>
        <v>0</v>
      </c>
      <c r="R51" s="14">
        <f>_xlfn.XLOOKUP(Matka[[#This Row],[6]],$B$2:$B$13,$C$2:$C$13,0,0)</f>
        <v>0</v>
      </c>
      <c r="S51" s="15">
        <v>0</v>
      </c>
      <c r="T51" s="15">
        <v>0</v>
      </c>
      <c r="U51" s="15">
        <v>0</v>
      </c>
      <c r="V51" s="15">
        <v>1</v>
      </c>
      <c r="W51" s="15">
        <v>0</v>
      </c>
      <c r="X51" s="15">
        <v>0</v>
      </c>
      <c r="Y51" s="14">
        <f t="shared" si="1"/>
        <v>4</v>
      </c>
      <c r="Z51" s="15">
        <f>SUM(Matka[[#This Row],[Edycja I]:[Sztafety VI]])</f>
        <v>5</v>
      </c>
      <c r="AA51" s="14" t="str">
        <f>_xlfn.TEXTJOIN(" | ",1,Matka[[#This Row],[Top1]],Matka[[#This Row],[Top2]],Matka[[#This Row],[Top3]],Matka[[#This Row],[Top4]])</f>
        <v>8 | 9 | 10 | 99</v>
      </c>
      <c r="AB51" s="14">
        <f>IFERROR(SMALL(Matka[[#This Row],[1]:[6]],1),99)</f>
        <v>8</v>
      </c>
      <c r="AC51" s="14">
        <f>IFERROR(SMALL(Matka[[#This Row],[1]:[6]],2),99)</f>
        <v>9</v>
      </c>
      <c r="AD51" s="14">
        <f>IFERROR(SMALL(Matka[[#This Row],[1]:[6]],3),99)</f>
        <v>10</v>
      </c>
      <c r="AE51" s="14">
        <f>IFERROR(SMALL(Matka[[#This Row],[1]:[6]],4),99)</f>
        <v>99</v>
      </c>
    </row>
    <row r="52" spans="1:31" hidden="1" x14ac:dyDescent="0.25">
      <c r="A52" s="3">
        <v>39</v>
      </c>
      <c r="B52" t="s">
        <v>2274</v>
      </c>
      <c r="C52" s="13" t="str">
        <f>_xlfn.XLOOKUP(Matka[[#This Row],[Nazwisko i Imię]],Licencje[Nazw i imię],Licencje[Płeć],"",0)</f>
        <v>K</v>
      </c>
      <c r="D52" s="13" t="str">
        <f>_xlfn.XLOOKUP(Matka[[#This Row],[Nazwisko i Imię]],Licencje[Nazw i imię],Licencje[Kat.],"",0)</f>
        <v>E-2</v>
      </c>
      <c r="E52" s="13" t="str">
        <f>_xlfn.XLOOKUP(Matka[[#This Row],[Nazwisko i Imię]],Licencje[Nazw i imię],Licencje[Klub],"",0)</f>
        <v>KS ARENA Tomaszów Mazowiecki</v>
      </c>
      <c r="F52" s="13" t="str">
        <f>_xlfn.XLOOKUP(Matka[[#This Row],[Nazwisko i Imię]],Licencje[Nazw i imię],Licencje[Szkoła],"",0)</f>
        <v>Sp 1 Tomaszów Mazowiecki</v>
      </c>
      <c r="G52" s="13">
        <v>6</v>
      </c>
      <c r="H52" s="13">
        <v>6</v>
      </c>
      <c r="I52" s="13">
        <v>5</v>
      </c>
      <c r="J52" s="13">
        <v>5</v>
      </c>
      <c r="K52" s="13">
        <v>5</v>
      </c>
      <c r="M52" s="14">
        <f>_xlfn.XLOOKUP(Matka[[#This Row],[1]],$B$2:$B$13,$C$2:$C$13,0,0)</f>
        <v>3</v>
      </c>
      <c r="N52" s="14">
        <f>_xlfn.XLOOKUP(Matka[[#This Row],[2]],$B$2:$B$13,$C$2:$C$13,0,0)</f>
        <v>3</v>
      </c>
      <c r="O52" s="14">
        <f>_xlfn.XLOOKUP(Matka[[#This Row],[3]],$B$2:$B$13,$C$2:$C$13,0,0)</f>
        <v>3</v>
      </c>
      <c r="P52" s="14">
        <f>_xlfn.XLOOKUP(Matka[[#This Row],[4]],$B$2:$B$13,$C$2:$C$13,0,0)</f>
        <v>3</v>
      </c>
      <c r="Q52" s="14">
        <f>_xlfn.XLOOKUP(Matka[[#This Row],[5]],$B$2:$B$13,$C$2:$C$13,0,0)</f>
        <v>3</v>
      </c>
      <c r="R52" s="14">
        <f>_xlfn.XLOOKUP(Matka[[#This Row],[6]],$B$2:$B$13,$C$2:$C$13,0,0)</f>
        <v>0</v>
      </c>
      <c r="S52" s="15">
        <v>0</v>
      </c>
      <c r="T52" s="15">
        <v>0</v>
      </c>
      <c r="U52" s="15">
        <v>2.25</v>
      </c>
      <c r="V52" s="15">
        <v>2.25</v>
      </c>
      <c r="W52" s="15">
        <v>2.25</v>
      </c>
      <c r="X52" s="15">
        <v>0</v>
      </c>
      <c r="Y52" s="14">
        <f t="shared" si="1"/>
        <v>12</v>
      </c>
      <c r="Z52" s="15">
        <f>SUM(Matka[[#This Row],[Edycja I]:[Sztafety VI]])</f>
        <v>21.75</v>
      </c>
      <c r="AA52" s="14" t="str">
        <f>_xlfn.TEXTJOIN(" | ",1,Matka[[#This Row],[Top1]],Matka[[#This Row],[Top2]],Matka[[#This Row],[Top3]],Matka[[#This Row],[Top4]])</f>
        <v>5 | 5 | 5 | 6</v>
      </c>
      <c r="AB52" s="14">
        <f>IFERROR(SMALL(Matka[[#This Row],[1]:[6]],1),99)</f>
        <v>5</v>
      </c>
      <c r="AC52" s="14">
        <f>IFERROR(SMALL(Matka[[#This Row],[1]:[6]],2),99)</f>
        <v>5</v>
      </c>
      <c r="AD52" s="14">
        <f>IFERROR(SMALL(Matka[[#This Row],[1]:[6]],3),99)</f>
        <v>5</v>
      </c>
      <c r="AE52" s="14">
        <f>IFERROR(SMALL(Matka[[#This Row],[1]:[6]],4),99)</f>
        <v>6</v>
      </c>
    </row>
    <row r="53" spans="1:31" hidden="1" x14ac:dyDescent="0.25">
      <c r="A53" s="3">
        <v>40</v>
      </c>
      <c r="B53" t="s">
        <v>2310</v>
      </c>
      <c r="C53" s="13" t="str">
        <f>_xlfn.XLOOKUP(Matka[[#This Row],[Nazwisko i Imię]],Licencje[Nazw i imię],Licencje[Płeć],"",0)</f>
        <v>K</v>
      </c>
      <c r="D53" s="13" t="str">
        <f>_xlfn.XLOOKUP(Matka[[#This Row],[Nazwisko i Imię]],Licencje[Nazw i imię],Licencje[Kat.],"",0)</f>
        <v>D-2</v>
      </c>
      <c r="E53" s="13" t="str">
        <f>_xlfn.XLOOKUP(Matka[[#This Row],[Nazwisko i Imię]],Licencje[Nazw i imię],Licencje[Klub],"",0)</f>
        <v>KS ARENA Tomaszów Mazowiecki</v>
      </c>
      <c r="F53" s="13" t="str">
        <f>_xlfn.XLOOKUP(Matka[[#This Row],[Nazwisko i Imię]],Licencje[Nazw i imię],Licencje[Szkoła],"",0)</f>
        <v>Sp 1 Tomaszów Mazowiecki</v>
      </c>
      <c r="H53" s="13">
        <v>6</v>
      </c>
      <c r="I53" s="13">
        <v>3</v>
      </c>
      <c r="J53" s="13">
        <v>6</v>
      </c>
      <c r="K53" s="13">
        <v>7</v>
      </c>
      <c r="M53" s="14">
        <f>_xlfn.XLOOKUP(Matka[[#This Row],[1]],$B$2:$B$13,$C$2:$C$13,0,0)</f>
        <v>0</v>
      </c>
      <c r="N53" s="14">
        <f>_xlfn.XLOOKUP(Matka[[#This Row],[2]],$B$2:$B$13,$C$2:$C$13,0,0)</f>
        <v>3</v>
      </c>
      <c r="O53" s="14">
        <f>_xlfn.XLOOKUP(Matka[[#This Row],[3]],$B$2:$B$13,$C$2:$C$13,0,0)</f>
        <v>5</v>
      </c>
      <c r="P53" s="14">
        <f>_xlfn.XLOOKUP(Matka[[#This Row],[4]],$B$2:$B$13,$C$2:$C$13,0,0)</f>
        <v>3</v>
      </c>
      <c r="Q53" s="14">
        <f>_xlfn.XLOOKUP(Matka[[#This Row],[5]],$B$2:$B$13,$C$2:$C$13,0,0)</f>
        <v>2</v>
      </c>
      <c r="R53" s="14">
        <f>_xlfn.XLOOKUP(Matka[[#This Row],[6]],$B$2:$B$13,$C$2:$C$13,0,0)</f>
        <v>0</v>
      </c>
      <c r="S53" s="15">
        <v>0</v>
      </c>
      <c r="T53" s="15">
        <v>0.5</v>
      </c>
      <c r="U53" s="15">
        <f>5/3</f>
        <v>1.6666666666666667</v>
      </c>
      <c r="V53" s="15">
        <v>0</v>
      </c>
      <c r="W53" s="15">
        <f>4/3</f>
        <v>1.3333333333333333</v>
      </c>
      <c r="X53" s="15">
        <v>0</v>
      </c>
      <c r="Y53" s="14">
        <f t="shared" si="1"/>
        <v>13</v>
      </c>
      <c r="Z53" s="15">
        <f>SUM(Matka[[#This Row],[Edycja I]:[Sztafety VI]])</f>
        <v>16.5</v>
      </c>
      <c r="AA53" s="14" t="str">
        <f>_xlfn.TEXTJOIN(" | ",1,Matka[[#This Row],[Top1]],Matka[[#This Row],[Top2]],Matka[[#This Row],[Top3]],Matka[[#This Row],[Top4]])</f>
        <v>3 | 6 | 6 | 7</v>
      </c>
      <c r="AB53" s="14">
        <f>IFERROR(SMALL(Matka[[#This Row],[1]:[6]],1),99)</f>
        <v>3</v>
      </c>
      <c r="AC53" s="14">
        <f>IFERROR(SMALL(Matka[[#This Row],[1]:[6]],2),99)</f>
        <v>6</v>
      </c>
      <c r="AD53" s="14">
        <f>IFERROR(SMALL(Matka[[#This Row],[1]:[6]],3),99)</f>
        <v>6</v>
      </c>
      <c r="AE53" s="14">
        <f>IFERROR(SMALL(Matka[[#This Row],[1]:[6]],4),99)</f>
        <v>7</v>
      </c>
    </row>
    <row r="54" spans="1:31" hidden="1" x14ac:dyDescent="0.25">
      <c r="A54" s="3">
        <v>41</v>
      </c>
      <c r="B54" t="s">
        <v>3213</v>
      </c>
      <c r="C54" s="13" t="str">
        <f>_xlfn.XLOOKUP(Matka[[#This Row],[Nazwisko i Imię]],Licencje[Nazw i imię],Licencje[Płeć],"",0)</f>
        <v>K</v>
      </c>
      <c r="D54" s="13" t="str">
        <f>_xlfn.XLOOKUP(Matka[[#This Row],[Nazwisko i Imię]],Licencje[Nazw i imię],Licencje[Kat.],"",0)</f>
        <v>E-2</v>
      </c>
      <c r="E54" s="13" t="str">
        <f>_xlfn.XLOOKUP(Matka[[#This Row],[Nazwisko i Imię]],Licencje[Nazw i imię],Licencje[Klub],"",0)</f>
        <v>KS ARENA Tomaszów Mazowiecki</v>
      </c>
      <c r="F54" s="13">
        <f>_xlfn.XLOOKUP(Matka[[#This Row],[Nazwisko i Imię]],Licencje[Nazw i imię],Licencje[Szkoła],"",0)</f>
        <v>0</v>
      </c>
      <c r="I54" s="13">
        <v>11</v>
      </c>
      <c r="M54" s="14">
        <f>_xlfn.XLOOKUP(Matka[[#This Row],[1]],$B$2:$B$13,$C$2:$C$13,0,0)</f>
        <v>0</v>
      </c>
      <c r="N54" s="14">
        <f>_xlfn.XLOOKUP(Matka[[#This Row],[2]],$B$2:$B$13,$C$2:$C$13,0,0)</f>
        <v>0</v>
      </c>
      <c r="O54" s="14">
        <f>_xlfn.XLOOKUP(Matka[[#This Row],[3]],$B$2:$B$13,$C$2:$C$13,0,0)</f>
        <v>1</v>
      </c>
      <c r="P54" s="14">
        <f>_xlfn.XLOOKUP(Matka[[#This Row],[4]],$B$2:$B$13,$C$2:$C$13,0,0)</f>
        <v>0</v>
      </c>
      <c r="Q54" s="14">
        <f>_xlfn.XLOOKUP(Matka[[#This Row],[5]],$B$2:$B$13,$C$2:$C$13,0,0)</f>
        <v>0</v>
      </c>
      <c r="R54" s="14">
        <f>_xlfn.XLOOKUP(Matka[[#This Row],[6]],$B$2:$B$13,$C$2:$C$13,0,0)</f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4">
        <f t="shared" si="1"/>
        <v>1</v>
      </c>
      <c r="Z54" s="15">
        <f>SUM(Matka[[#This Row],[Edycja I]:[Sztafety VI]])</f>
        <v>1</v>
      </c>
      <c r="AA54" s="14" t="str">
        <f>_xlfn.TEXTJOIN(" | ",1,Matka[[#This Row],[Top1]],Matka[[#This Row],[Top2]],Matka[[#This Row],[Top3]],Matka[[#This Row],[Top4]])</f>
        <v>11 | 99 | 99 | 99</v>
      </c>
      <c r="AB54" s="14">
        <f>IFERROR(SMALL(Matka[[#This Row],[1]:[6]],1),99)</f>
        <v>11</v>
      </c>
      <c r="AC54" s="14">
        <f>IFERROR(SMALL(Matka[[#This Row],[1]:[6]],2),99)</f>
        <v>99</v>
      </c>
      <c r="AD54" s="14">
        <f>IFERROR(SMALL(Matka[[#This Row],[1]:[6]],3),99)</f>
        <v>99</v>
      </c>
      <c r="AE54" s="14">
        <f>IFERROR(SMALL(Matka[[#This Row],[1]:[6]],4),99)</f>
        <v>99</v>
      </c>
    </row>
    <row r="55" spans="1:31" hidden="1" x14ac:dyDescent="0.25">
      <c r="A55" s="3">
        <v>42</v>
      </c>
      <c r="B55" t="s">
        <v>2435</v>
      </c>
      <c r="C55" s="13" t="str">
        <f>_xlfn.XLOOKUP(Matka[[#This Row],[Nazwisko i Imię]],Licencje[Nazw i imię],Licencje[Płeć],"",0)</f>
        <v>M</v>
      </c>
      <c r="D55" s="13" t="str">
        <f>_xlfn.XLOOKUP(Matka[[#This Row],[Nazwisko i Imię]],Licencje[Nazw i imię],Licencje[Kat.],"",0)</f>
        <v>D-2</v>
      </c>
      <c r="E55" s="13" t="str">
        <f>_xlfn.XLOOKUP(Matka[[#This Row],[Nazwisko i Imię]],Licencje[Nazw i imię],Licencje[Klub],"",0)</f>
        <v>Akademia Łyżwiarstwa Kristensen</v>
      </c>
      <c r="F55" s="13" t="str">
        <f>_xlfn.XLOOKUP(Matka[[#This Row],[Nazwisko i Imię]],Licencje[Nazw i imię],Licencje[Szkoła],"",0)</f>
        <v>SP 13 Tomaszów Mazowiecki</v>
      </c>
      <c r="G55" s="13">
        <v>10</v>
      </c>
      <c r="H55" s="13">
        <v>10</v>
      </c>
      <c r="I55" s="13">
        <v>9</v>
      </c>
      <c r="M55" s="14">
        <f>_xlfn.XLOOKUP(Matka[[#This Row],[1]],$B$2:$B$13,$C$2:$C$13,0,0)</f>
        <v>1</v>
      </c>
      <c r="N55" s="14">
        <f>_xlfn.XLOOKUP(Matka[[#This Row],[2]],$B$2:$B$13,$C$2:$C$13,0,0)</f>
        <v>1</v>
      </c>
      <c r="O55" s="14">
        <f>_xlfn.XLOOKUP(Matka[[#This Row],[3]],$B$2:$B$13,$C$2:$C$13,0,0)</f>
        <v>1</v>
      </c>
      <c r="P55" s="14">
        <f>_xlfn.XLOOKUP(Matka[[#This Row],[4]],$B$2:$B$13,$C$2:$C$13,0,0)</f>
        <v>0</v>
      </c>
      <c r="Q55" s="14">
        <f>_xlfn.XLOOKUP(Matka[[#This Row],[5]],$B$2:$B$13,$C$2:$C$13,0,0)</f>
        <v>0</v>
      </c>
      <c r="R55" s="14">
        <f>_xlfn.XLOOKUP(Matka[[#This Row],[6]],$B$2:$B$13,$C$2:$C$13,0,0)</f>
        <v>0</v>
      </c>
      <c r="S55" s="15">
        <v>0</v>
      </c>
      <c r="T55" s="15">
        <v>0</v>
      </c>
      <c r="U55" s="15">
        <v>0</v>
      </c>
      <c r="V55" s="15">
        <v>2</v>
      </c>
      <c r="W55" s="15">
        <v>0</v>
      </c>
      <c r="X55" s="15">
        <v>0</v>
      </c>
      <c r="Y55" s="14">
        <f t="shared" si="1"/>
        <v>3</v>
      </c>
      <c r="Z55" s="15">
        <f>SUM(Matka[[#This Row],[Edycja I]:[Sztafety VI]])</f>
        <v>5</v>
      </c>
      <c r="AA55" s="14" t="str">
        <f>_xlfn.TEXTJOIN(" | ",1,Matka[[#This Row],[Top1]],Matka[[#This Row],[Top2]],Matka[[#This Row],[Top3]],Matka[[#This Row],[Top4]])</f>
        <v>9 | 10 | 10 | 99</v>
      </c>
      <c r="AB55" s="14">
        <f>IFERROR(SMALL(Matka[[#This Row],[1]:[6]],1),99)</f>
        <v>9</v>
      </c>
      <c r="AC55" s="14">
        <f>IFERROR(SMALL(Matka[[#This Row],[1]:[6]],2),99)</f>
        <v>10</v>
      </c>
      <c r="AD55" s="14">
        <f>IFERROR(SMALL(Matka[[#This Row],[1]:[6]],3),99)</f>
        <v>10</v>
      </c>
      <c r="AE55" s="14">
        <f>IFERROR(SMALL(Matka[[#This Row],[1]:[6]],4),99)</f>
        <v>99</v>
      </c>
    </row>
    <row r="56" spans="1:31" hidden="1" x14ac:dyDescent="0.25">
      <c r="A56" s="3">
        <v>43</v>
      </c>
      <c r="B56" t="s">
        <v>2281</v>
      </c>
      <c r="C56" s="13" t="str">
        <f>_xlfn.XLOOKUP(Matka[[#This Row],[Nazwisko i Imię]],Licencje[Nazw i imię],Licencje[Płeć],"",0)</f>
        <v>M</v>
      </c>
      <c r="D56" s="13" t="str">
        <f>_xlfn.XLOOKUP(Matka[[#This Row],[Nazwisko i Imię]],Licencje[Nazw i imię],Licencje[Kat.],"",0)</f>
        <v>E-2</v>
      </c>
      <c r="E56" s="13" t="str">
        <f>_xlfn.XLOOKUP(Matka[[#This Row],[Nazwisko i Imię]],Licencje[Nazw i imię],Licencje[Klub],"",0)</f>
        <v>Akademia Łyżwiarstwa Kristensen</v>
      </c>
      <c r="F56" s="13" t="str">
        <f>_xlfn.XLOOKUP(Matka[[#This Row],[Nazwisko i Imię]],Licencje[Nazw i imię],Licencje[Szkoła],"",0)</f>
        <v>SP 13 Tomaszów Mazowiecki</v>
      </c>
      <c r="G56" s="13">
        <v>7</v>
      </c>
      <c r="H56" s="13">
        <v>7</v>
      </c>
      <c r="I56" s="13">
        <v>4</v>
      </c>
      <c r="J56" s="13">
        <v>7</v>
      </c>
      <c r="M56" s="14">
        <f>_xlfn.XLOOKUP(Matka[[#This Row],[1]],$B$2:$B$13,$C$2:$C$13,0,0)</f>
        <v>2</v>
      </c>
      <c r="N56" s="14">
        <f>_xlfn.XLOOKUP(Matka[[#This Row],[2]],$B$2:$B$13,$C$2:$C$13,0,0)</f>
        <v>2</v>
      </c>
      <c r="O56" s="14">
        <f>_xlfn.XLOOKUP(Matka[[#This Row],[3]],$B$2:$B$13,$C$2:$C$13,0,0)</f>
        <v>4</v>
      </c>
      <c r="P56" s="14">
        <f>_xlfn.XLOOKUP(Matka[[#This Row],[4]],$B$2:$B$13,$C$2:$C$13,0,0)</f>
        <v>2</v>
      </c>
      <c r="Q56" s="14">
        <f>_xlfn.XLOOKUP(Matka[[#This Row],[5]],$B$2:$B$13,$C$2:$C$13,0,0)</f>
        <v>0</v>
      </c>
      <c r="R56" s="14">
        <f>_xlfn.XLOOKUP(Matka[[#This Row],[6]],$B$2:$B$13,$C$2:$C$13,0,0)</f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4">
        <f t="shared" si="1"/>
        <v>10</v>
      </c>
      <c r="Z56" s="15">
        <f>SUM(Matka[[#This Row],[Edycja I]:[Sztafety VI]])</f>
        <v>10</v>
      </c>
      <c r="AA56" s="14" t="str">
        <f>_xlfn.TEXTJOIN(" | ",1,Matka[[#This Row],[Top1]],Matka[[#This Row],[Top2]],Matka[[#This Row],[Top3]],Matka[[#This Row],[Top4]])</f>
        <v>4 | 7 | 7 | 7</v>
      </c>
      <c r="AB56" s="14">
        <f>IFERROR(SMALL(Matka[[#This Row],[1]:[6]],1),99)</f>
        <v>4</v>
      </c>
      <c r="AC56" s="14">
        <f>IFERROR(SMALL(Matka[[#This Row],[1]:[6]],2),99)</f>
        <v>7</v>
      </c>
      <c r="AD56" s="14">
        <f>IFERROR(SMALL(Matka[[#This Row],[1]:[6]],3),99)</f>
        <v>7</v>
      </c>
      <c r="AE56" s="14">
        <f>IFERROR(SMALL(Matka[[#This Row],[1]:[6]],4),99)</f>
        <v>7</v>
      </c>
    </row>
    <row r="57" spans="1:31" hidden="1" x14ac:dyDescent="0.25">
      <c r="A57" s="3">
        <v>44</v>
      </c>
      <c r="B57" t="s">
        <v>2334</v>
      </c>
      <c r="C57" s="13" t="str">
        <f>_xlfn.XLOOKUP(Matka[[#This Row],[Nazwisko i Imię]],Licencje[Nazw i imię],Licencje[Płeć],"",0)</f>
        <v>M</v>
      </c>
      <c r="D57" s="13" t="str">
        <f>_xlfn.XLOOKUP(Matka[[#This Row],[Nazwisko i Imię]],Licencje[Nazw i imię],Licencje[Kat.],"",0)</f>
        <v>D-2</v>
      </c>
      <c r="E57" s="13" t="str">
        <f>_xlfn.XLOOKUP(Matka[[#This Row],[Nazwisko i Imię]],Licencje[Nazw i imię],Licencje[Klub],"",0)</f>
        <v>KS ARENA Tomaszów Mazowiecki</v>
      </c>
      <c r="F57" s="13" t="str">
        <f>_xlfn.XLOOKUP(Matka[[#This Row],[Nazwisko i Imię]],Licencje[Nazw i imię],Licencje[Szkoła],"",0)</f>
        <v>Sp 1 Tomaszów Mazowiecki</v>
      </c>
      <c r="H57" s="13">
        <v>7</v>
      </c>
      <c r="I57" s="13">
        <v>7</v>
      </c>
      <c r="J57" s="13">
        <v>3</v>
      </c>
      <c r="K57" s="13">
        <v>4</v>
      </c>
      <c r="M57" s="14">
        <f>_xlfn.XLOOKUP(Matka[[#This Row],[1]],$B$2:$B$13,$C$2:$C$13,0,0)</f>
        <v>0</v>
      </c>
      <c r="N57" s="14">
        <f>_xlfn.XLOOKUP(Matka[[#This Row],[2]],$B$2:$B$13,$C$2:$C$13,0,0)</f>
        <v>2</v>
      </c>
      <c r="O57" s="14">
        <f>_xlfn.XLOOKUP(Matka[[#This Row],[3]],$B$2:$B$13,$C$2:$C$13,0,0)</f>
        <v>2</v>
      </c>
      <c r="P57" s="14">
        <f>_xlfn.XLOOKUP(Matka[[#This Row],[4]],$B$2:$B$13,$C$2:$C$13,0,0)</f>
        <v>5</v>
      </c>
      <c r="Q57" s="14">
        <f>_xlfn.XLOOKUP(Matka[[#This Row],[5]],$B$2:$B$13,$C$2:$C$13,0,0)</f>
        <v>4</v>
      </c>
      <c r="R57" s="14">
        <f>_xlfn.XLOOKUP(Matka[[#This Row],[6]],$B$2:$B$13,$C$2:$C$13,0,0)</f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4">
        <f t="shared" si="1"/>
        <v>13</v>
      </c>
      <c r="Z57" s="15">
        <f>SUM(Matka[[#This Row],[Edycja I]:[Sztafety VI]])</f>
        <v>13</v>
      </c>
      <c r="AA57" s="14" t="str">
        <f>_xlfn.TEXTJOIN(" | ",1,Matka[[#This Row],[Top1]],Matka[[#This Row],[Top2]],Matka[[#This Row],[Top3]],Matka[[#This Row],[Top4]])</f>
        <v>3 | 4 | 7 | 7</v>
      </c>
      <c r="AB57" s="14">
        <f>IFERROR(SMALL(Matka[[#This Row],[1]:[6]],1),99)</f>
        <v>3</v>
      </c>
      <c r="AC57" s="14">
        <f>IFERROR(SMALL(Matka[[#This Row],[1]:[6]],2),99)</f>
        <v>4</v>
      </c>
      <c r="AD57" s="14">
        <f>IFERROR(SMALL(Matka[[#This Row],[1]:[6]],3),99)</f>
        <v>7</v>
      </c>
      <c r="AE57" s="14">
        <f>IFERROR(SMALL(Matka[[#This Row],[1]:[6]],4),99)</f>
        <v>7</v>
      </c>
    </row>
    <row r="58" spans="1:31" hidden="1" x14ac:dyDescent="0.25">
      <c r="A58" s="3">
        <v>45</v>
      </c>
      <c r="B58" t="s">
        <v>3204</v>
      </c>
      <c r="C58" s="13" t="str">
        <f>_xlfn.XLOOKUP(Matka[[#This Row],[Nazwisko i Imię]],Licencje[Nazw i imię],Licencje[Płeć],"",0)</f>
        <v>M</v>
      </c>
      <c r="D58" s="13" t="str">
        <f>_xlfn.XLOOKUP(Matka[[#This Row],[Nazwisko i Imię]],Licencje[Nazw i imię],Licencje[Kat.],"",0)</f>
        <v>D-1</v>
      </c>
      <c r="E58" s="13" t="str">
        <f>_xlfn.XLOOKUP(Matka[[#This Row],[Nazwisko i Imię]],Licencje[Nazw i imię],Licencje[Klub],"",0)</f>
        <v>UKS Sparta Grodzisk Mazowiecki</v>
      </c>
      <c r="F58" s="13" t="str">
        <f>_xlfn.XLOOKUP(Matka[[#This Row],[Nazwisko i Imię]],Licencje[Nazw i imię],Licencje[Szkoła],"",0)</f>
        <v>SP2</v>
      </c>
      <c r="H58" s="13">
        <v>12</v>
      </c>
      <c r="I58" s="13">
        <v>7</v>
      </c>
      <c r="J58" s="13">
        <v>9</v>
      </c>
      <c r="M58" s="14">
        <f>_xlfn.XLOOKUP(Matka[[#This Row],[1]],$B$2:$B$13,$C$2:$C$13,0,0)</f>
        <v>0</v>
      </c>
      <c r="N58" s="14">
        <f>_xlfn.XLOOKUP(Matka[[#This Row],[2]],$B$2:$B$13,$C$2:$C$13,0,0)</f>
        <v>1</v>
      </c>
      <c r="O58" s="14">
        <f>_xlfn.XLOOKUP(Matka[[#This Row],[3]],$B$2:$B$13,$C$2:$C$13,0,0)</f>
        <v>2</v>
      </c>
      <c r="P58" s="14">
        <f>_xlfn.XLOOKUP(Matka[[#This Row],[4]],$B$2:$B$13,$C$2:$C$13,0,0)</f>
        <v>1</v>
      </c>
      <c r="Q58" s="14">
        <f>_xlfn.XLOOKUP(Matka[[#This Row],[5]],$B$2:$B$13,$C$2:$C$13,0,0)</f>
        <v>0</v>
      </c>
      <c r="R58" s="14">
        <f>_xlfn.XLOOKUP(Matka[[#This Row],[6]],$B$2:$B$13,$C$2:$C$13,0,0)</f>
        <v>0</v>
      </c>
      <c r="S58" s="15">
        <v>0</v>
      </c>
      <c r="T58" s="15">
        <v>0</v>
      </c>
      <c r="U58" s="15">
        <f>7/3</f>
        <v>2.3333333333333335</v>
      </c>
      <c r="V58" s="15">
        <v>0</v>
      </c>
      <c r="W58" s="15">
        <v>0</v>
      </c>
      <c r="X58" s="15">
        <v>0</v>
      </c>
      <c r="Y58" s="14">
        <f t="shared" si="1"/>
        <v>4</v>
      </c>
      <c r="Z58" s="15">
        <f>SUM(Matka[[#This Row],[Edycja I]:[Sztafety VI]])</f>
        <v>6.3333333333333339</v>
      </c>
      <c r="AA58" s="14" t="str">
        <f>_xlfn.TEXTJOIN(" | ",1,Matka[[#This Row],[Top1]],Matka[[#This Row],[Top2]],Matka[[#This Row],[Top3]],Matka[[#This Row],[Top4]])</f>
        <v>7 | 9 | 12 | 99</v>
      </c>
      <c r="AB58" s="14">
        <f>IFERROR(SMALL(Matka[[#This Row],[1]:[6]],1),99)</f>
        <v>7</v>
      </c>
      <c r="AC58" s="14">
        <f>IFERROR(SMALL(Matka[[#This Row],[1]:[6]],2),99)</f>
        <v>9</v>
      </c>
      <c r="AD58" s="14">
        <f>IFERROR(SMALL(Matka[[#This Row],[1]:[6]],3),99)</f>
        <v>12</v>
      </c>
      <c r="AE58" s="14">
        <f>IFERROR(SMALL(Matka[[#This Row],[1]:[6]],4),99)</f>
        <v>99</v>
      </c>
    </row>
    <row r="59" spans="1:31" hidden="1" x14ac:dyDescent="0.25">
      <c r="A59" s="3">
        <v>46</v>
      </c>
      <c r="B59" t="s">
        <v>2275</v>
      </c>
      <c r="C59" s="13" t="str">
        <f>_xlfn.XLOOKUP(Matka[[#This Row],[Nazwisko i Imię]],Licencje[Nazw i imię],Licencje[Płeć],"",0)</f>
        <v>K</v>
      </c>
      <c r="D59" s="13" t="str">
        <f>_xlfn.XLOOKUP(Matka[[#This Row],[Nazwisko i Imię]],Licencje[Nazw i imię],Licencje[Kat.],"",0)</f>
        <v>E-2</v>
      </c>
      <c r="E59" s="13" t="str">
        <f>_xlfn.XLOOKUP(Matka[[#This Row],[Nazwisko i Imię]],Licencje[Nazw i imię],Licencje[Klub],"",0)</f>
        <v>UKS Sparta Grodzisk Mazowiecki</v>
      </c>
      <c r="F59" s="13" t="str">
        <f>_xlfn.XLOOKUP(Matka[[#This Row],[Nazwisko i Imię]],Licencje[Nazw i imię],Licencje[Szkoła],"",0)</f>
        <v>SP 2 Grodzisk mazowiecki</v>
      </c>
      <c r="H59" s="13">
        <v>7</v>
      </c>
      <c r="I59" s="13">
        <v>6</v>
      </c>
      <c r="J59" s="13">
        <v>10</v>
      </c>
      <c r="K59" s="13">
        <v>6</v>
      </c>
      <c r="M59" s="14">
        <f>_xlfn.XLOOKUP(Matka[[#This Row],[1]],$B$2:$B$13,$C$2:$C$13,0,0)</f>
        <v>0</v>
      </c>
      <c r="N59" s="14">
        <f>_xlfn.XLOOKUP(Matka[[#This Row],[2]],$B$2:$B$13,$C$2:$C$13,0,0)</f>
        <v>2</v>
      </c>
      <c r="O59" s="14">
        <f>_xlfn.XLOOKUP(Matka[[#This Row],[3]],$B$2:$B$13,$C$2:$C$13,0,0)</f>
        <v>3</v>
      </c>
      <c r="P59" s="14">
        <f>_xlfn.XLOOKUP(Matka[[#This Row],[4]],$B$2:$B$13,$C$2:$C$13,0,0)</f>
        <v>1</v>
      </c>
      <c r="Q59" s="14">
        <f>_xlfn.XLOOKUP(Matka[[#This Row],[5]],$B$2:$B$13,$C$2:$C$13,0,0)</f>
        <v>3</v>
      </c>
      <c r="R59" s="14">
        <f>_xlfn.XLOOKUP(Matka[[#This Row],[6]],$B$2:$B$13,$C$2:$C$13,0,0)</f>
        <v>0</v>
      </c>
      <c r="S59" s="15">
        <v>0</v>
      </c>
      <c r="T59" s="15">
        <v>0</v>
      </c>
      <c r="U59" s="15">
        <v>1.25</v>
      </c>
      <c r="V59" s="15">
        <v>1.25</v>
      </c>
      <c r="W59" s="15">
        <v>1.75</v>
      </c>
      <c r="X59" s="15">
        <v>0</v>
      </c>
      <c r="Y59" s="14">
        <f t="shared" si="1"/>
        <v>9</v>
      </c>
      <c r="Z59" s="15">
        <f>SUM(Matka[[#This Row],[Edycja I]:[Sztafety VI]])</f>
        <v>13.25</v>
      </c>
      <c r="AA59" s="14" t="str">
        <f>_xlfn.TEXTJOIN(" | ",1,Matka[[#This Row],[Top1]],Matka[[#This Row],[Top2]],Matka[[#This Row],[Top3]],Matka[[#This Row],[Top4]])</f>
        <v>6 | 6 | 7 | 10</v>
      </c>
      <c r="AB59" s="14">
        <f>IFERROR(SMALL(Matka[[#This Row],[1]:[6]],1),99)</f>
        <v>6</v>
      </c>
      <c r="AC59" s="14">
        <f>IFERROR(SMALL(Matka[[#This Row],[1]:[6]],2),99)</f>
        <v>6</v>
      </c>
      <c r="AD59" s="14">
        <f>IFERROR(SMALL(Matka[[#This Row],[1]:[6]],3),99)</f>
        <v>7</v>
      </c>
      <c r="AE59" s="14">
        <f>IFERROR(SMALL(Matka[[#This Row],[1]:[6]],4),99)</f>
        <v>10</v>
      </c>
    </row>
    <row r="60" spans="1:31" hidden="1" x14ac:dyDescent="0.25">
      <c r="A60" s="3">
        <v>47</v>
      </c>
      <c r="B60" t="s">
        <v>3194</v>
      </c>
      <c r="C60" s="13" t="str">
        <f>_xlfn.XLOOKUP(Matka[[#This Row],[Nazwisko i Imię]],Licencje[Nazw i imię],Licencje[Płeć],"",0)</f>
        <v>M</v>
      </c>
      <c r="D60" s="13" t="str">
        <f>_xlfn.XLOOKUP(Matka[[#This Row],[Nazwisko i Imię]],Licencje[Nazw i imię],Licencje[Kat.],"",0)</f>
        <v>F-2</v>
      </c>
      <c r="E60" s="13" t="str">
        <f>_xlfn.XLOOKUP(Matka[[#This Row],[Nazwisko i Imię]],Licencje[Nazw i imię],Licencje[Klub],"",0)</f>
        <v>UKS Sparta Grodzisk Mazowiecki</v>
      </c>
      <c r="F60" s="13" t="str">
        <f>_xlfn.XLOOKUP(Matka[[#This Row],[Nazwisko i Imię]],Licencje[Nazw i imię],Licencje[Szkoła],"",0)</f>
        <v>SP2</v>
      </c>
      <c r="H60" s="13">
        <v>2</v>
      </c>
      <c r="I60" s="13">
        <v>2</v>
      </c>
      <c r="J60" s="13">
        <v>5</v>
      </c>
      <c r="K60" s="13">
        <v>4</v>
      </c>
      <c r="M60" s="14">
        <f>_xlfn.XLOOKUP(Matka[[#This Row],[1]],$B$2:$B$13,$C$2:$C$13,0,0)</f>
        <v>0</v>
      </c>
      <c r="N60" s="14">
        <f>_xlfn.XLOOKUP(Matka[[#This Row],[2]],$B$2:$B$13,$C$2:$C$13,0,0)</f>
        <v>7</v>
      </c>
      <c r="O60" s="14">
        <f>_xlfn.XLOOKUP(Matka[[#This Row],[3]],$B$2:$B$13,$C$2:$C$13,0,0)</f>
        <v>7</v>
      </c>
      <c r="P60" s="14">
        <f>_xlfn.XLOOKUP(Matka[[#This Row],[4]],$B$2:$B$13,$C$2:$C$13,0,0)</f>
        <v>3</v>
      </c>
      <c r="Q60" s="14">
        <f>_xlfn.XLOOKUP(Matka[[#This Row],[5]],$B$2:$B$13,$C$2:$C$13,0,0)</f>
        <v>4</v>
      </c>
      <c r="R60" s="14">
        <f>_xlfn.XLOOKUP(Matka[[#This Row],[6]],$B$2:$B$13,$C$2:$C$13,0,0)</f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4">
        <f t="shared" si="1"/>
        <v>21</v>
      </c>
      <c r="Z60" s="15">
        <f>SUM(Matka[[#This Row],[Edycja I]:[Sztafety VI]])</f>
        <v>21</v>
      </c>
      <c r="AA60" s="14" t="str">
        <f>_xlfn.TEXTJOIN(" | ",1,Matka[[#This Row],[Top1]],Matka[[#This Row],[Top2]],Matka[[#This Row],[Top3]],Matka[[#This Row],[Top4]])</f>
        <v>2 | 2 | 4 | 5</v>
      </c>
      <c r="AB60" s="14">
        <f>IFERROR(SMALL(Matka[[#This Row],[1]:[6]],1),99)</f>
        <v>2</v>
      </c>
      <c r="AC60" s="14">
        <f>IFERROR(SMALL(Matka[[#This Row],[1]:[6]],2),99)</f>
        <v>2</v>
      </c>
      <c r="AD60" s="14">
        <f>IFERROR(SMALL(Matka[[#This Row],[1]:[6]],3),99)</f>
        <v>4</v>
      </c>
      <c r="AE60" s="14">
        <f>IFERROR(SMALL(Matka[[#This Row],[1]:[6]],4),99)</f>
        <v>5</v>
      </c>
    </row>
    <row r="61" spans="1:31" x14ac:dyDescent="0.25">
      <c r="A61" s="3">
        <v>48</v>
      </c>
      <c r="B61" t="s">
        <v>2260</v>
      </c>
      <c r="C61" s="13" t="str">
        <f>_xlfn.XLOOKUP(Matka[[#This Row],[Nazwisko i Imię]],Licencje[Nazw i imię],Licencje[Płeć],"",0)</f>
        <v>K</v>
      </c>
      <c r="D61" s="13" t="str">
        <f>_xlfn.XLOOKUP(Matka[[#This Row],[Nazwisko i Imię]],Licencje[Nazw i imię],Licencje[Kat.],"",0)</f>
        <v>E-1</v>
      </c>
      <c r="E61" s="13" t="str">
        <f>_xlfn.XLOOKUP(Matka[[#This Row],[Nazwisko i Imię]],Licencje[Nazw i imię],Licencje[Klub],"",0)</f>
        <v>Akademia Sportowego Rozwoju Natalii Czerwonki</v>
      </c>
      <c r="F61" s="13" t="str">
        <f>_xlfn.XLOOKUP(Matka[[#This Row],[Nazwisko i Imię]],Licencje[Nazw i imię],Licencje[Szkoła],"",0)</f>
        <v>SP nr 8 Lubin</v>
      </c>
      <c r="G61" s="13">
        <v>5</v>
      </c>
      <c r="I61" s="13">
        <v>5</v>
      </c>
      <c r="M61" s="14">
        <f>_xlfn.XLOOKUP(Matka[[#This Row],[1]],$B$2:$B$13,$C$2:$C$13,0,0)</f>
        <v>3</v>
      </c>
      <c r="N61" s="14">
        <f>_xlfn.XLOOKUP(Matka[[#This Row],[2]],$B$2:$B$13,$C$2:$C$13,0,0)</f>
        <v>0</v>
      </c>
      <c r="O61" s="14">
        <f>_xlfn.XLOOKUP(Matka[[#This Row],[3]],$B$2:$B$13,$C$2:$C$13,0,0)</f>
        <v>3</v>
      </c>
      <c r="P61" s="14">
        <f>_xlfn.XLOOKUP(Matka[[#This Row],[4]],$B$2:$B$13,$C$2:$C$13,0,0)</f>
        <v>0</v>
      </c>
      <c r="Q61" s="14">
        <f>_xlfn.XLOOKUP(Matka[[#This Row],[5]],$B$2:$B$13,$C$2:$C$13,0,0)</f>
        <v>0</v>
      </c>
      <c r="R61" s="14">
        <f>_xlfn.XLOOKUP(Matka[[#This Row],[6]],$B$2:$B$13,$C$2:$C$13,0,0)</f>
        <v>0</v>
      </c>
      <c r="S61" s="15">
        <v>1.75</v>
      </c>
      <c r="T61" s="15">
        <v>0</v>
      </c>
      <c r="U61" s="15">
        <v>1.75</v>
      </c>
      <c r="V61" s="15">
        <v>1</v>
      </c>
      <c r="W61" s="15">
        <v>0</v>
      </c>
      <c r="X61" s="15">
        <v>0</v>
      </c>
      <c r="Y61" s="14">
        <f t="shared" si="1"/>
        <v>6</v>
      </c>
      <c r="Z61" s="15">
        <f>SUM(Matka[[#This Row],[Edycja I]:[Sztafety VI]])</f>
        <v>10.5</v>
      </c>
      <c r="AA61" s="14" t="str">
        <f>_xlfn.TEXTJOIN(" | ",1,Matka[[#This Row],[Top1]],Matka[[#This Row],[Top2]],Matka[[#This Row],[Top3]],Matka[[#This Row],[Top4]])</f>
        <v>5 | 5 | 99 | 99</v>
      </c>
      <c r="AB61" s="14">
        <f>IFERROR(SMALL(Matka[[#This Row],[1]:[6]],1),99)</f>
        <v>5</v>
      </c>
      <c r="AC61" s="14">
        <f>IFERROR(SMALL(Matka[[#This Row],[1]:[6]],2),99)</f>
        <v>5</v>
      </c>
      <c r="AD61" s="14">
        <f>IFERROR(SMALL(Matka[[#This Row],[1]:[6]],3),99)</f>
        <v>99</v>
      </c>
      <c r="AE61" s="14">
        <f>IFERROR(SMALL(Matka[[#This Row],[1]:[6]],4),99)</f>
        <v>99</v>
      </c>
    </row>
    <row r="62" spans="1:31" hidden="1" x14ac:dyDescent="0.25">
      <c r="A62" s="3">
        <v>49</v>
      </c>
      <c r="B62" t="s">
        <v>3163</v>
      </c>
      <c r="C62" s="13" t="str">
        <f>_xlfn.XLOOKUP(Matka[[#This Row],[Nazwisko i Imię]],Licencje[Nazw i imię],Licencje[Płeć],"",0)</f>
        <v>K</v>
      </c>
      <c r="D62" s="13" t="str">
        <f>_xlfn.XLOOKUP(Matka[[#This Row],[Nazwisko i Imię]],Licencje[Nazw i imię],Licencje[Kat.],"",0)</f>
        <v>F-2</v>
      </c>
      <c r="E62" s="13" t="str">
        <f>_xlfn.XLOOKUP(Matka[[#This Row],[Nazwisko i Imię]],Licencje[Nazw i imię],Licencje[Klub],"",0)</f>
        <v>KS Pilica Tomaszów Mazowiecki</v>
      </c>
      <c r="F62" s="13">
        <f>_xlfn.XLOOKUP(Matka[[#This Row],[Nazwisko i Imię]],Licencje[Nazw i imię],Licencje[Szkoła],"",0)</f>
        <v>0</v>
      </c>
      <c r="G62" s="13">
        <v>1</v>
      </c>
      <c r="H62" s="13">
        <v>1</v>
      </c>
      <c r="J62" s="13">
        <v>1</v>
      </c>
      <c r="K62" s="13">
        <v>2</v>
      </c>
      <c r="M62" s="14">
        <f>_xlfn.XLOOKUP(Matka[[#This Row],[1]],$B$2:$B$13,$C$2:$C$13,0,0)</f>
        <v>9</v>
      </c>
      <c r="N62" s="14">
        <f>_xlfn.XLOOKUP(Matka[[#This Row],[2]],$B$2:$B$13,$C$2:$C$13,0,0)</f>
        <v>9</v>
      </c>
      <c r="O62" s="14">
        <f>_xlfn.XLOOKUP(Matka[[#This Row],[3]],$B$2:$B$13,$C$2:$C$13,0,0)</f>
        <v>0</v>
      </c>
      <c r="P62" s="14">
        <f>_xlfn.XLOOKUP(Matka[[#This Row],[4]],$B$2:$B$13,$C$2:$C$13,0,0)</f>
        <v>9</v>
      </c>
      <c r="Q62" s="14">
        <f>_xlfn.XLOOKUP(Matka[[#This Row],[5]],$B$2:$B$13,$C$2:$C$13,0,0)</f>
        <v>7</v>
      </c>
      <c r="R62" s="14">
        <f>_xlfn.XLOOKUP(Matka[[#This Row],[6]],$B$2:$B$13,$C$2:$C$13,0,0)</f>
        <v>0</v>
      </c>
      <c r="S62" s="15">
        <v>1.25</v>
      </c>
      <c r="T62" s="15">
        <v>0</v>
      </c>
      <c r="U62" s="15">
        <v>0</v>
      </c>
      <c r="V62" s="15">
        <v>0.5</v>
      </c>
      <c r="W62" s="15">
        <v>1</v>
      </c>
      <c r="X62" s="15">
        <v>0</v>
      </c>
      <c r="Y62" s="14">
        <f t="shared" si="1"/>
        <v>34</v>
      </c>
      <c r="Z62" s="15">
        <f>SUM(Matka[[#This Row],[Edycja I]:[Sztafety VI]])</f>
        <v>36.75</v>
      </c>
      <c r="AA62" s="14" t="str">
        <f>_xlfn.TEXTJOIN(" | ",1,Matka[[#This Row],[Top1]],Matka[[#This Row],[Top2]],Matka[[#This Row],[Top3]],Matka[[#This Row],[Top4]])</f>
        <v>1 | 1 | 1 | 2</v>
      </c>
      <c r="AB62" s="14">
        <f>IFERROR(SMALL(Matka[[#This Row],[1]:[6]],1),99)</f>
        <v>1</v>
      </c>
      <c r="AC62" s="14">
        <f>IFERROR(SMALL(Matka[[#This Row],[1]:[6]],2),99)</f>
        <v>1</v>
      </c>
      <c r="AD62" s="14">
        <f>IFERROR(SMALL(Matka[[#This Row],[1]:[6]],3),99)</f>
        <v>1</v>
      </c>
      <c r="AE62" s="14">
        <f>IFERROR(SMALL(Matka[[#This Row],[1]:[6]],4),99)</f>
        <v>2</v>
      </c>
    </row>
    <row r="63" spans="1:31" hidden="1" x14ac:dyDescent="0.25">
      <c r="A63" s="3">
        <v>50</v>
      </c>
      <c r="B63" t="s">
        <v>2358</v>
      </c>
      <c r="C63" s="13" t="str">
        <f>_xlfn.XLOOKUP(Matka[[#This Row],[Nazwisko i Imię]],Licencje[Nazw i imię],Licencje[Płeć],"",0)</f>
        <v>M</v>
      </c>
      <c r="D63" s="13" t="str">
        <f>_xlfn.XLOOKUP(Matka[[#This Row],[Nazwisko i Imię]],Licencje[Nazw i imię],Licencje[Kat.],"",0)</f>
        <v>E-2</v>
      </c>
      <c r="E63" s="13" t="str">
        <f>_xlfn.XLOOKUP(Matka[[#This Row],[Nazwisko i Imię]],Licencje[Nazw i imię],Licencje[Klub],"",0)</f>
        <v>WTŁ Stegny Warszawa</v>
      </c>
      <c r="F63" s="13" t="str">
        <f>_xlfn.XLOOKUP(Matka[[#This Row],[Nazwisko i Imię]],Licencje[Nazw i imię],Licencje[Szkoła],"",0)</f>
        <v>SP 310 Warszawa</v>
      </c>
      <c r="H63" s="13">
        <v>8</v>
      </c>
      <c r="M63" s="14">
        <f>_xlfn.XLOOKUP(Matka[[#This Row],[1]],$B$2:$B$13,$C$2:$C$13,0,0)</f>
        <v>0</v>
      </c>
      <c r="N63" s="14">
        <f>_xlfn.XLOOKUP(Matka[[#This Row],[2]],$B$2:$B$13,$C$2:$C$13,0,0)</f>
        <v>2</v>
      </c>
      <c r="O63" s="14">
        <f>_xlfn.XLOOKUP(Matka[[#This Row],[3]],$B$2:$B$13,$C$2:$C$13,0,0)</f>
        <v>0</v>
      </c>
      <c r="P63" s="14">
        <f>_xlfn.XLOOKUP(Matka[[#This Row],[4]],$B$2:$B$13,$C$2:$C$13,0,0)</f>
        <v>0</v>
      </c>
      <c r="Q63" s="14">
        <f>_xlfn.XLOOKUP(Matka[[#This Row],[5]],$B$2:$B$13,$C$2:$C$13,0,0)</f>
        <v>0</v>
      </c>
      <c r="R63" s="14">
        <f>_xlfn.XLOOKUP(Matka[[#This Row],[6]],$B$2:$B$13,$C$2:$C$13,0,0)</f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4">
        <f t="shared" si="1"/>
        <v>2</v>
      </c>
      <c r="Z63" s="15">
        <f>SUM(Matka[[#This Row],[Edycja I]:[Sztafety VI]])</f>
        <v>2</v>
      </c>
      <c r="AA63" s="14" t="str">
        <f>_xlfn.TEXTJOIN(" | ",1,Matka[[#This Row],[Top1]],Matka[[#This Row],[Top2]],Matka[[#This Row],[Top3]],Matka[[#This Row],[Top4]])</f>
        <v>8 | 99 | 99 | 99</v>
      </c>
      <c r="AB63" s="14">
        <f>IFERROR(SMALL(Matka[[#This Row],[1]:[6]],1),99)</f>
        <v>8</v>
      </c>
      <c r="AC63" s="14">
        <f>IFERROR(SMALL(Matka[[#This Row],[1]:[6]],2),99)</f>
        <v>99</v>
      </c>
      <c r="AD63" s="14">
        <f>IFERROR(SMALL(Matka[[#This Row],[1]:[6]],3),99)</f>
        <v>99</v>
      </c>
      <c r="AE63" s="14">
        <f>IFERROR(SMALL(Matka[[#This Row],[1]:[6]],4),99)</f>
        <v>99</v>
      </c>
    </row>
    <row r="64" spans="1:31" x14ac:dyDescent="0.25">
      <c r="A64" s="3">
        <v>51</v>
      </c>
      <c r="B64" t="s">
        <v>3240</v>
      </c>
      <c r="C64" s="13" t="str">
        <f>_xlfn.XLOOKUP(Matka[[#This Row],[Nazwisko i Imię]],Licencje[Nazw i imię],Licencje[Płeć],"",0)</f>
        <v>K</v>
      </c>
      <c r="D64" s="13" t="str">
        <f>_xlfn.XLOOKUP(Matka[[#This Row],[Nazwisko i Imię]],Licencje[Nazw i imię],Licencje[Kat.],"",0)</f>
        <v>E-1</v>
      </c>
      <c r="E64" s="13" t="str">
        <f>_xlfn.XLOOKUP(Matka[[#This Row],[Nazwisko i Imię]],Licencje[Nazw i imię],Licencje[Klub],"",0)</f>
        <v>MKS Cuprum Lubin</v>
      </c>
      <c r="F64" s="13" t="str">
        <f>_xlfn.XLOOKUP(Matka[[#This Row],[Nazwisko i Imię]],Licencje[Nazw i imię],Licencje[Szkoła],"",0)</f>
        <v>SP 7Lubin</v>
      </c>
      <c r="G64" s="13">
        <v>11</v>
      </c>
      <c r="I64" s="13">
        <v>10</v>
      </c>
      <c r="M64" s="14">
        <f>_xlfn.XLOOKUP(Matka[[#This Row],[1]],$B$2:$B$13,$C$2:$C$13,0,0)</f>
        <v>1</v>
      </c>
      <c r="N64" s="14">
        <f>_xlfn.XLOOKUP(Matka[[#This Row],[2]],$B$2:$B$13,$C$2:$C$13,0,0)</f>
        <v>0</v>
      </c>
      <c r="O64" s="14">
        <f>_xlfn.XLOOKUP(Matka[[#This Row],[3]],$B$2:$B$13,$C$2:$C$13,0,0)</f>
        <v>1</v>
      </c>
      <c r="P64" s="14">
        <f>_xlfn.XLOOKUP(Matka[[#This Row],[4]],$B$2:$B$13,$C$2:$C$13,0,0)</f>
        <v>0</v>
      </c>
      <c r="Q64" s="14">
        <f>_xlfn.XLOOKUP(Matka[[#This Row],[5]],$B$2:$B$13,$C$2:$C$13,0,0)</f>
        <v>0</v>
      </c>
      <c r="R64" s="14">
        <f>_xlfn.XLOOKUP(Matka[[#This Row],[6]],$B$2:$B$13,$C$2:$C$13,0,0)</f>
        <v>0</v>
      </c>
      <c r="S64" s="15">
        <v>0.75</v>
      </c>
      <c r="T64" s="15">
        <v>0</v>
      </c>
      <c r="U64" s="15">
        <v>1</v>
      </c>
      <c r="V64" s="15">
        <v>0.75</v>
      </c>
      <c r="W64" s="15">
        <v>0</v>
      </c>
      <c r="X64" s="15">
        <v>0</v>
      </c>
      <c r="Y64" s="14">
        <f t="shared" si="1"/>
        <v>2</v>
      </c>
      <c r="Z64" s="15">
        <f>SUM(Matka[[#This Row],[Edycja I]:[Sztafety VI]])</f>
        <v>4.5</v>
      </c>
      <c r="AA64" s="14" t="str">
        <f>_xlfn.TEXTJOIN(" | ",1,Matka[[#This Row],[Top1]],Matka[[#This Row],[Top2]],Matka[[#This Row],[Top3]],Matka[[#This Row],[Top4]])</f>
        <v>10 | 11 | 99 | 99</v>
      </c>
      <c r="AB64" s="14">
        <f>IFERROR(SMALL(Matka[[#This Row],[1]:[6]],1),99)</f>
        <v>10</v>
      </c>
      <c r="AC64" s="14">
        <f>IFERROR(SMALL(Matka[[#This Row],[1]:[6]],2),99)</f>
        <v>11</v>
      </c>
      <c r="AD64" s="14">
        <f>IFERROR(SMALL(Matka[[#This Row],[1]:[6]],3),99)</f>
        <v>99</v>
      </c>
      <c r="AE64" s="14">
        <f>IFERROR(SMALL(Matka[[#This Row],[1]:[6]],4),99)</f>
        <v>99</v>
      </c>
    </row>
    <row r="65" spans="1:31" hidden="1" x14ac:dyDescent="0.25">
      <c r="A65" s="3">
        <v>52</v>
      </c>
      <c r="B65" t="s">
        <v>2357</v>
      </c>
      <c r="C65" s="13" t="str">
        <f>_xlfn.XLOOKUP(Matka[[#This Row],[Nazwisko i Imię]],Licencje[Nazw i imię],Licencje[Płeć],"",0)</f>
        <v>M</v>
      </c>
      <c r="D65" s="13" t="str">
        <f>_xlfn.XLOOKUP(Matka[[#This Row],[Nazwisko i Imię]],Licencje[Nazw i imię],Licencje[Kat.],"",0)</f>
        <v>E-2</v>
      </c>
      <c r="E65" s="13" t="str">
        <f>_xlfn.XLOOKUP(Matka[[#This Row],[Nazwisko i Imię]],Licencje[Nazw i imię],Licencje[Klub],"",0)</f>
        <v>UKS Orlica Duszniki Zdrój</v>
      </c>
      <c r="F65" s="13" t="str">
        <f>_xlfn.XLOOKUP(Matka[[#This Row],[Nazwisko i Imię]],Licencje[Nazw i imię],Licencje[Szkoła],"",0)</f>
        <v>ZSP 2 Kudowa-Zdrój</v>
      </c>
      <c r="J65" s="13">
        <v>10</v>
      </c>
      <c r="M65" s="14">
        <f>_xlfn.XLOOKUP(Matka[[#This Row],[1]],$B$2:$B$13,$C$2:$C$13,0,0)</f>
        <v>0</v>
      </c>
      <c r="N65" s="14">
        <f>_xlfn.XLOOKUP(Matka[[#This Row],[2]],$B$2:$B$13,$C$2:$C$13,0,0)</f>
        <v>0</v>
      </c>
      <c r="O65" s="14">
        <f>_xlfn.XLOOKUP(Matka[[#This Row],[3]],$B$2:$B$13,$C$2:$C$13,0,0)</f>
        <v>0</v>
      </c>
      <c r="P65" s="14">
        <f>_xlfn.XLOOKUP(Matka[[#This Row],[4]],$B$2:$B$13,$C$2:$C$13,0,0)</f>
        <v>1</v>
      </c>
      <c r="Q65" s="14">
        <f>_xlfn.XLOOKUP(Matka[[#This Row],[5]],$B$2:$B$13,$C$2:$C$13,0,0)</f>
        <v>0</v>
      </c>
      <c r="R65" s="14">
        <f>_xlfn.XLOOKUP(Matka[[#This Row],[6]],$B$2:$B$13,$C$2:$C$13,0,0)</f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4">
        <f t="shared" si="1"/>
        <v>1</v>
      </c>
      <c r="Z65" s="15">
        <f>SUM(Matka[[#This Row],[Edycja I]:[Sztafety VI]])</f>
        <v>1</v>
      </c>
      <c r="AA65" s="14" t="str">
        <f>_xlfn.TEXTJOIN(" | ",1,Matka[[#This Row],[Top1]],Matka[[#This Row],[Top2]],Matka[[#This Row],[Top3]],Matka[[#This Row],[Top4]])</f>
        <v>10 | 99 | 99 | 99</v>
      </c>
      <c r="AB65" s="14">
        <f>IFERROR(SMALL(Matka[[#This Row],[1]:[6]],1),99)</f>
        <v>10</v>
      </c>
      <c r="AC65" s="14">
        <f>IFERROR(SMALL(Matka[[#This Row],[1]:[6]],2),99)</f>
        <v>99</v>
      </c>
      <c r="AD65" s="14">
        <f>IFERROR(SMALL(Matka[[#This Row],[1]:[6]],3),99)</f>
        <v>99</v>
      </c>
      <c r="AE65" s="14">
        <f>IFERROR(SMALL(Matka[[#This Row],[1]:[6]],4),99)</f>
        <v>99</v>
      </c>
    </row>
    <row r="66" spans="1:31" hidden="1" x14ac:dyDescent="0.25">
      <c r="A66" s="3">
        <v>53</v>
      </c>
      <c r="B66" t="s">
        <v>3166</v>
      </c>
      <c r="C66" s="13" t="str">
        <f>_xlfn.XLOOKUP(Matka[[#This Row],[Nazwisko i Imię]],Licencje[Nazw i imię],Licencje[Płeć],"",0)</f>
        <v>K</v>
      </c>
      <c r="D66" s="13" t="str">
        <f>_xlfn.XLOOKUP(Matka[[#This Row],[Nazwisko i Imię]],Licencje[Nazw i imię],Licencje[Kat.],"",0)</f>
        <v>F-2</v>
      </c>
      <c r="E66" s="13" t="str">
        <f>_xlfn.XLOOKUP(Matka[[#This Row],[Nazwisko i Imię]],Licencje[Nazw i imię],Licencje[Klub],"",0)</f>
        <v>Akademia Łyżwiarstwa Kristensen</v>
      </c>
      <c r="F66" s="13" t="str">
        <f>_xlfn.XLOOKUP(Matka[[#This Row],[Nazwisko i Imię]],Licencje[Nazw i imię],Licencje[Szkoła],"",0)</f>
        <v>Przedszkole samorządowe w Wolborzu</v>
      </c>
      <c r="G66" s="13">
        <v>4</v>
      </c>
      <c r="H66" s="13">
        <v>2</v>
      </c>
      <c r="I66" s="13">
        <v>3</v>
      </c>
      <c r="J66" s="13">
        <v>7</v>
      </c>
      <c r="K66" s="13">
        <v>4</v>
      </c>
      <c r="M66" s="14">
        <f>_xlfn.XLOOKUP(Matka[[#This Row],[1]],$B$2:$B$13,$C$2:$C$13,0,0)</f>
        <v>4</v>
      </c>
      <c r="N66" s="14">
        <f>_xlfn.XLOOKUP(Matka[[#This Row],[2]],$B$2:$B$13,$C$2:$C$13,0,0)</f>
        <v>7</v>
      </c>
      <c r="O66" s="14">
        <f>_xlfn.XLOOKUP(Matka[[#This Row],[3]],$B$2:$B$13,$C$2:$C$13,0,0)</f>
        <v>5</v>
      </c>
      <c r="P66" s="14">
        <f>_xlfn.XLOOKUP(Matka[[#This Row],[4]],$B$2:$B$13,$C$2:$C$13,0,0)</f>
        <v>2</v>
      </c>
      <c r="Q66" s="14">
        <f>_xlfn.XLOOKUP(Matka[[#This Row],[5]],$B$2:$B$13,$C$2:$C$13,0,0)</f>
        <v>4</v>
      </c>
      <c r="R66" s="14">
        <f>_xlfn.XLOOKUP(Matka[[#This Row],[6]],$B$2:$B$13,$C$2:$C$13,0,0)</f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4">
        <f t="shared" si="1"/>
        <v>20</v>
      </c>
      <c r="Z66" s="15">
        <f>SUM(Matka[[#This Row],[Edycja I]:[Sztafety VI]])</f>
        <v>22</v>
      </c>
      <c r="AA66" s="14" t="str">
        <f>_xlfn.TEXTJOIN(" | ",1,Matka[[#This Row],[Top1]],Matka[[#This Row],[Top2]],Matka[[#This Row],[Top3]],Matka[[#This Row],[Top4]])</f>
        <v>2 | 3 | 4 | 4</v>
      </c>
      <c r="AB66" s="14">
        <f>IFERROR(SMALL(Matka[[#This Row],[1]:[6]],1),99)</f>
        <v>2</v>
      </c>
      <c r="AC66" s="14">
        <f>IFERROR(SMALL(Matka[[#This Row],[1]:[6]],2),99)</f>
        <v>3</v>
      </c>
      <c r="AD66" s="14">
        <f>IFERROR(SMALL(Matka[[#This Row],[1]:[6]],3),99)</f>
        <v>4</v>
      </c>
      <c r="AE66" s="14">
        <f>IFERROR(SMALL(Matka[[#This Row],[1]:[6]],4),99)</f>
        <v>4</v>
      </c>
    </row>
    <row r="67" spans="1:31" hidden="1" x14ac:dyDescent="0.25">
      <c r="A67" s="3">
        <v>54</v>
      </c>
      <c r="B67" t="s">
        <v>2359</v>
      </c>
      <c r="C67" s="13" t="str">
        <f>_xlfn.XLOOKUP(Matka[[#This Row],[Nazwisko i Imię]],Licencje[Nazw i imię],Licencje[Płeć],"",0)</f>
        <v>K</v>
      </c>
      <c r="D67" s="13" t="str">
        <f>_xlfn.XLOOKUP(Matka[[#This Row],[Nazwisko i Imię]],Licencje[Nazw i imię],Licencje[Kat.],"",0)</f>
        <v>D-1</v>
      </c>
      <c r="E67" s="13" t="str">
        <f>_xlfn.XLOOKUP(Matka[[#This Row],[Nazwisko i Imię]],Licencje[Nazw i imię],Licencje[Klub],"",0)</f>
        <v>UKS Orlica Duszniki Zdrój</v>
      </c>
      <c r="F67" s="13" t="str">
        <f>_xlfn.XLOOKUP(Matka[[#This Row],[Nazwisko i Imię]],Licencje[Nazw i imię],Licencje[Szkoła],"",0)</f>
        <v>ZSP 2 Kudowa-Zdrój</v>
      </c>
      <c r="J67" s="13">
        <v>11</v>
      </c>
      <c r="M67" s="14">
        <f>_xlfn.XLOOKUP(Matka[[#This Row],[1]],$B$2:$B$13,$C$2:$C$13,0,0)</f>
        <v>0</v>
      </c>
      <c r="N67" s="14">
        <f>_xlfn.XLOOKUP(Matka[[#This Row],[2]],$B$2:$B$13,$C$2:$C$13,0,0)</f>
        <v>0</v>
      </c>
      <c r="O67" s="14">
        <f>_xlfn.XLOOKUP(Matka[[#This Row],[3]],$B$2:$B$13,$C$2:$C$13,0,0)</f>
        <v>0</v>
      </c>
      <c r="P67" s="14">
        <f>_xlfn.XLOOKUP(Matka[[#This Row],[4]],$B$2:$B$13,$C$2:$C$13,0,0)</f>
        <v>1</v>
      </c>
      <c r="Q67" s="14">
        <f>_xlfn.XLOOKUP(Matka[[#This Row],[5]],$B$2:$B$13,$C$2:$C$13,0,0)</f>
        <v>0</v>
      </c>
      <c r="R67" s="14">
        <f>_xlfn.XLOOKUP(Matka[[#This Row],[6]],$B$2:$B$13,$C$2:$C$13,0,0)</f>
        <v>0</v>
      </c>
      <c r="S67" s="15">
        <v>0</v>
      </c>
      <c r="T67" s="15">
        <v>0</v>
      </c>
      <c r="U67" s="15">
        <v>0</v>
      </c>
      <c r="V67" s="15">
        <v>2.5</v>
      </c>
      <c r="W67" s="15">
        <v>0</v>
      </c>
      <c r="X67" s="15">
        <v>0</v>
      </c>
      <c r="Y67" s="14">
        <f t="shared" si="1"/>
        <v>1</v>
      </c>
      <c r="Z67" s="15">
        <f>SUM(Matka[[#This Row],[Edycja I]:[Sztafety VI]])</f>
        <v>3.5</v>
      </c>
      <c r="AA67" s="14" t="str">
        <f>_xlfn.TEXTJOIN(" | ",1,Matka[[#This Row],[Top1]],Matka[[#This Row],[Top2]],Matka[[#This Row],[Top3]],Matka[[#This Row],[Top4]])</f>
        <v>11 | 99 | 99 | 99</v>
      </c>
      <c r="AB67" s="14">
        <f>IFERROR(SMALL(Matka[[#This Row],[1]:[6]],1),99)</f>
        <v>11</v>
      </c>
      <c r="AC67" s="14">
        <f>IFERROR(SMALL(Matka[[#This Row],[1]:[6]],2),99)</f>
        <v>99</v>
      </c>
      <c r="AD67" s="14">
        <f>IFERROR(SMALL(Matka[[#This Row],[1]:[6]],3),99)</f>
        <v>99</v>
      </c>
      <c r="AE67" s="14">
        <f>IFERROR(SMALL(Matka[[#This Row],[1]:[6]],4),99)</f>
        <v>99</v>
      </c>
    </row>
    <row r="68" spans="1:31" hidden="1" x14ac:dyDescent="0.25">
      <c r="A68" s="3">
        <v>55</v>
      </c>
      <c r="B68" t="s">
        <v>2278</v>
      </c>
      <c r="C68" s="13" t="str">
        <f>_xlfn.XLOOKUP(Matka[[#This Row],[Nazwisko i Imię]],Licencje[Nazw i imię],Licencje[Płeć],"",0)</f>
        <v>M</v>
      </c>
      <c r="D68" s="13" t="str">
        <f>_xlfn.XLOOKUP(Matka[[#This Row],[Nazwisko i Imię]],Licencje[Nazw i imię],Licencje[Kat.],"",0)</f>
        <v>E-2</v>
      </c>
      <c r="E68" s="13" t="str">
        <f>_xlfn.XLOOKUP(Matka[[#This Row],[Nazwisko i Imię]],Licencje[Nazw i imię],Licencje[Klub],"",0)</f>
        <v>UKS Sparta Grodzisk Mazowiecki</v>
      </c>
      <c r="F68" s="13" t="str">
        <f>_xlfn.XLOOKUP(Matka[[#This Row],[Nazwisko i Imię]],Licencje[Nazw i imię],Licencje[Szkoła],"",0)</f>
        <v>Milanowska Prywatna Szkoła Podstawowa</v>
      </c>
      <c r="G68" s="13">
        <v>1</v>
      </c>
      <c r="H68" s="13">
        <v>2</v>
      </c>
      <c r="I68" s="13">
        <v>1</v>
      </c>
      <c r="J68" s="13">
        <v>1</v>
      </c>
      <c r="K68" s="13">
        <v>1</v>
      </c>
      <c r="M68" s="14">
        <f>_xlfn.XLOOKUP(Matka[[#This Row],[1]],$B$2:$B$13,$C$2:$C$13,0,0)</f>
        <v>9</v>
      </c>
      <c r="N68" s="14">
        <f>_xlfn.XLOOKUP(Matka[[#This Row],[2]],$B$2:$B$13,$C$2:$C$13,0,0)</f>
        <v>7</v>
      </c>
      <c r="O68" s="14">
        <f>_xlfn.XLOOKUP(Matka[[#This Row],[3]],$B$2:$B$13,$C$2:$C$13,0,0)</f>
        <v>9</v>
      </c>
      <c r="P68" s="14">
        <f>_xlfn.XLOOKUP(Matka[[#This Row],[4]],$B$2:$B$13,$C$2:$C$13,0,0)</f>
        <v>9</v>
      </c>
      <c r="Q68" s="14">
        <f>_xlfn.XLOOKUP(Matka[[#This Row],[5]],$B$2:$B$13,$C$2:$C$13,0,0)</f>
        <v>9</v>
      </c>
      <c r="R68" s="14">
        <f>_xlfn.XLOOKUP(Matka[[#This Row],[6]],$B$2:$B$13,$C$2:$C$13,0,0)</f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4">
        <f t="shared" si="1"/>
        <v>36</v>
      </c>
      <c r="Z68" s="15">
        <f>SUM(Matka[[#This Row],[Edycja I]:[Sztafety VI]])</f>
        <v>43</v>
      </c>
      <c r="AA68" s="14" t="str">
        <f>_xlfn.TEXTJOIN(" | ",1,Matka[[#This Row],[Top1]],Matka[[#This Row],[Top2]],Matka[[#This Row],[Top3]],Matka[[#This Row],[Top4]])</f>
        <v>1 | 1 | 1 | 1</v>
      </c>
      <c r="AB68" s="14">
        <f>IFERROR(SMALL(Matka[[#This Row],[1]:[6]],1),99)</f>
        <v>1</v>
      </c>
      <c r="AC68" s="14">
        <f>IFERROR(SMALL(Matka[[#This Row],[1]:[6]],2),99)</f>
        <v>1</v>
      </c>
      <c r="AD68" s="14">
        <f>IFERROR(SMALL(Matka[[#This Row],[1]:[6]],3),99)</f>
        <v>1</v>
      </c>
      <c r="AE68" s="14">
        <f>IFERROR(SMALL(Matka[[#This Row],[1]:[6]],4),99)</f>
        <v>1</v>
      </c>
    </row>
    <row r="69" spans="1:31" hidden="1" x14ac:dyDescent="0.25">
      <c r="A69" s="3">
        <v>56</v>
      </c>
      <c r="B69" t="s">
        <v>2296</v>
      </c>
      <c r="C69" s="13" t="str">
        <f>_xlfn.XLOOKUP(Matka[[#This Row],[Nazwisko i Imię]],Licencje[Nazw i imię],Licencje[Płeć],"",0)</f>
        <v>M</v>
      </c>
      <c r="D69" s="13" t="str">
        <f>_xlfn.XLOOKUP(Matka[[#This Row],[Nazwisko i Imię]],Licencje[Nazw i imię],Licencje[Kat.],"",0)</f>
        <v>D-1</v>
      </c>
      <c r="E69" s="13" t="str">
        <f>_xlfn.XLOOKUP(Matka[[#This Row],[Nazwisko i Imię]],Licencje[Nazw i imię],Licencje[Klub],"",0)</f>
        <v>SKŁ Górnik Sanok</v>
      </c>
      <c r="F69" s="13" t="str">
        <f>_xlfn.XLOOKUP(Matka[[#This Row],[Nazwisko i Imię]],Licencje[Nazw i imię],Licencje[Szkoła],"",0)</f>
        <v>SP 1 Sanok</v>
      </c>
      <c r="G69" s="13">
        <v>5</v>
      </c>
      <c r="H69" s="13">
        <v>8</v>
      </c>
      <c r="I69" s="13">
        <v>5</v>
      </c>
      <c r="J69" s="13">
        <v>5</v>
      </c>
      <c r="K69" s="13">
        <v>6</v>
      </c>
      <c r="M69" s="14">
        <f>_xlfn.XLOOKUP(Matka[[#This Row],[1]],$B$2:$B$13,$C$2:$C$13,0,0)</f>
        <v>3</v>
      </c>
      <c r="N69" s="14">
        <f>_xlfn.XLOOKUP(Matka[[#This Row],[2]],$B$2:$B$13,$C$2:$C$13,0,0)</f>
        <v>2</v>
      </c>
      <c r="O69" s="14">
        <f>_xlfn.XLOOKUP(Matka[[#This Row],[3]],$B$2:$B$13,$C$2:$C$13,0,0)</f>
        <v>3</v>
      </c>
      <c r="P69" s="14">
        <f>_xlfn.XLOOKUP(Matka[[#This Row],[4]],$B$2:$B$13,$C$2:$C$13,0,0)</f>
        <v>3</v>
      </c>
      <c r="Q69" s="14">
        <f>_xlfn.XLOOKUP(Matka[[#This Row],[5]],$B$2:$B$13,$C$2:$C$13,0,0)</f>
        <v>3</v>
      </c>
      <c r="R69" s="14">
        <f>_xlfn.XLOOKUP(Matka[[#This Row],[6]],$B$2:$B$13,$C$2:$C$13,0,0)</f>
        <v>0</v>
      </c>
      <c r="S69" s="15">
        <v>0</v>
      </c>
      <c r="T69" s="15">
        <v>2</v>
      </c>
      <c r="U69" s="15">
        <v>0</v>
      </c>
      <c r="V69" s="15">
        <v>2.5</v>
      </c>
      <c r="W69" s="15">
        <v>0</v>
      </c>
      <c r="X69" s="15">
        <v>0</v>
      </c>
      <c r="Y69" s="14">
        <f t="shared" si="1"/>
        <v>12</v>
      </c>
      <c r="Z69" s="15">
        <f>SUM(Matka[[#This Row],[Edycja I]:[Sztafety VI]])</f>
        <v>18.5</v>
      </c>
      <c r="AA69" s="14" t="str">
        <f>_xlfn.TEXTJOIN(" | ",1,Matka[[#This Row],[Top1]],Matka[[#This Row],[Top2]],Matka[[#This Row],[Top3]],Matka[[#This Row],[Top4]])</f>
        <v>5 | 5 | 5 | 6</v>
      </c>
      <c r="AB69" s="14">
        <f>IFERROR(SMALL(Matka[[#This Row],[1]:[6]],1),99)</f>
        <v>5</v>
      </c>
      <c r="AC69" s="14">
        <f>IFERROR(SMALL(Matka[[#This Row],[1]:[6]],2),99)</f>
        <v>5</v>
      </c>
      <c r="AD69" s="14">
        <f>IFERROR(SMALL(Matka[[#This Row],[1]:[6]],3),99)</f>
        <v>5</v>
      </c>
      <c r="AE69" s="14">
        <f>IFERROR(SMALL(Matka[[#This Row],[1]:[6]],4),99)</f>
        <v>6</v>
      </c>
    </row>
    <row r="70" spans="1:31" hidden="1" x14ac:dyDescent="0.25">
      <c r="A70" s="3">
        <v>57</v>
      </c>
      <c r="B70" t="s">
        <v>3196</v>
      </c>
      <c r="C70" s="13" t="str">
        <f>_xlfn.XLOOKUP(Matka[[#This Row],[Nazwisko i Imię]],Licencje[Nazw i imię],Licencje[Płeć],"",0)</f>
        <v>M</v>
      </c>
      <c r="D70" s="13" t="str">
        <f>_xlfn.XLOOKUP(Matka[[#This Row],[Nazwisko i Imię]],Licencje[Nazw i imię],Licencje[Kat.],"",0)</f>
        <v>F-2</v>
      </c>
      <c r="E70" s="13" t="str">
        <f>_xlfn.XLOOKUP(Matka[[#This Row],[Nazwisko i Imię]],Licencje[Nazw i imię],Licencje[Klub],"",0)</f>
        <v>SKŁ Górnik Sanok</v>
      </c>
      <c r="F70" s="13" t="str">
        <f>_xlfn.XLOOKUP(Matka[[#This Row],[Nazwisko i Imię]],Licencje[Nazw i imię],Licencje[Szkoła],"",0)</f>
        <v>SP nr. 1 Sanok</v>
      </c>
      <c r="H70" s="13">
        <v>4</v>
      </c>
      <c r="M70" s="14">
        <f>_xlfn.XLOOKUP(Matka[[#This Row],[1]],$B$2:$B$13,$C$2:$C$13,0,0)</f>
        <v>0</v>
      </c>
      <c r="N70" s="14">
        <f>_xlfn.XLOOKUP(Matka[[#This Row],[2]],$B$2:$B$13,$C$2:$C$13,0,0)</f>
        <v>4</v>
      </c>
      <c r="O70" s="14">
        <f>_xlfn.XLOOKUP(Matka[[#This Row],[3]],$B$2:$B$13,$C$2:$C$13,0,0)</f>
        <v>0</v>
      </c>
      <c r="P70" s="14">
        <f>_xlfn.XLOOKUP(Matka[[#This Row],[4]],$B$2:$B$13,$C$2:$C$13,0,0)</f>
        <v>0</v>
      </c>
      <c r="Q70" s="14">
        <f>_xlfn.XLOOKUP(Matka[[#This Row],[5]],$B$2:$B$13,$C$2:$C$13,0,0)</f>
        <v>0</v>
      </c>
      <c r="R70" s="14">
        <f>_xlfn.XLOOKUP(Matka[[#This Row],[6]],$B$2:$B$13,$C$2:$C$13,0,0)</f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4">
        <f t="shared" si="1"/>
        <v>4</v>
      </c>
      <c r="Z70" s="15">
        <f>SUM(Matka[[#This Row],[Edycja I]:[Sztafety VI]])</f>
        <v>4</v>
      </c>
      <c r="AA70" s="14" t="str">
        <f>_xlfn.TEXTJOIN(" | ",1,Matka[[#This Row],[Top1]],Matka[[#This Row],[Top2]],Matka[[#This Row],[Top3]],Matka[[#This Row],[Top4]])</f>
        <v>4 | 99 | 99 | 99</v>
      </c>
      <c r="AB70" s="14">
        <f>IFERROR(SMALL(Matka[[#This Row],[1]:[6]],1),99)</f>
        <v>4</v>
      </c>
      <c r="AC70" s="14">
        <f>IFERROR(SMALL(Matka[[#This Row],[1]:[6]],2),99)</f>
        <v>99</v>
      </c>
      <c r="AD70" s="14">
        <f>IFERROR(SMALL(Matka[[#This Row],[1]:[6]],3),99)</f>
        <v>99</v>
      </c>
      <c r="AE70" s="14">
        <f>IFERROR(SMALL(Matka[[#This Row],[1]:[6]],4),99)</f>
        <v>99</v>
      </c>
    </row>
    <row r="71" spans="1:31" hidden="1" x14ac:dyDescent="0.25">
      <c r="A71" s="3">
        <v>58</v>
      </c>
      <c r="B71" t="s">
        <v>2340</v>
      </c>
      <c r="C71" s="13" t="str">
        <f>_xlfn.XLOOKUP(Matka[[#This Row],[Nazwisko i Imię]],Licencje[Nazw i imię],Licencje[Płeć],"",0)</f>
        <v>K</v>
      </c>
      <c r="D71" s="13" t="str">
        <f>_xlfn.XLOOKUP(Matka[[#This Row],[Nazwisko i Imię]],Licencje[Nazw i imię],Licencje[Kat.],"",0)</f>
        <v>D-1</v>
      </c>
      <c r="E71" s="13" t="str">
        <f>_xlfn.XLOOKUP(Matka[[#This Row],[Nazwisko i Imię]],Licencje[Nazw i imię],Licencje[Klub],"",0)</f>
        <v>Akademia Sportowego Rozwoju Natalii Czerwonki</v>
      </c>
      <c r="F71" s="13" t="str">
        <f>_xlfn.XLOOKUP(Matka[[#This Row],[Nazwisko i Imię]],Licencje[Nazw i imię],Licencje[Szkoła],"",0)</f>
        <v>SP nr 3 Polkowice</v>
      </c>
      <c r="H71" s="13">
        <v>9</v>
      </c>
      <c r="I71" s="13">
        <v>6</v>
      </c>
      <c r="M71" s="14">
        <f>_xlfn.XLOOKUP(Matka[[#This Row],[1]],$B$2:$B$13,$C$2:$C$13,0,0)</f>
        <v>0</v>
      </c>
      <c r="N71" s="14">
        <f>_xlfn.XLOOKUP(Matka[[#This Row],[2]],$B$2:$B$13,$C$2:$C$13,0,0)</f>
        <v>1</v>
      </c>
      <c r="O71" s="14">
        <f>_xlfn.XLOOKUP(Matka[[#This Row],[3]],$B$2:$B$13,$C$2:$C$13,0,0)</f>
        <v>3</v>
      </c>
      <c r="P71" s="14">
        <f>_xlfn.XLOOKUP(Matka[[#This Row],[4]],$B$2:$B$13,$C$2:$C$13,0,0)</f>
        <v>0</v>
      </c>
      <c r="Q71" s="14">
        <f>_xlfn.XLOOKUP(Matka[[#This Row],[5]],$B$2:$B$13,$C$2:$C$13,0,0)</f>
        <v>0</v>
      </c>
      <c r="R71" s="14">
        <f>_xlfn.XLOOKUP(Matka[[#This Row],[6]],$B$2:$B$13,$C$2:$C$13,0,0)</f>
        <v>0</v>
      </c>
      <c r="S71" s="15">
        <f>5/3</f>
        <v>1.6666666666666667</v>
      </c>
      <c r="T71" s="15">
        <v>1</v>
      </c>
      <c r="U71" s="15">
        <f>7/3</f>
        <v>2.3333333333333335</v>
      </c>
      <c r="V71" s="15">
        <v>0.5</v>
      </c>
      <c r="W71" s="15">
        <v>0</v>
      </c>
      <c r="X71" s="15">
        <v>0</v>
      </c>
      <c r="Y71" s="14">
        <f t="shared" si="1"/>
        <v>4</v>
      </c>
      <c r="Z71" s="15">
        <f>SUM(Matka[[#This Row],[Edycja I]:[Sztafety VI]])</f>
        <v>9.5</v>
      </c>
      <c r="AA71" s="14" t="str">
        <f>_xlfn.TEXTJOIN(" | ",1,Matka[[#This Row],[Top1]],Matka[[#This Row],[Top2]],Matka[[#This Row],[Top3]],Matka[[#This Row],[Top4]])</f>
        <v>6 | 9 | 99 | 99</v>
      </c>
      <c r="AB71" s="14">
        <f>IFERROR(SMALL(Matka[[#This Row],[1]:[6]],1),99)</f>
        <v>6</v>
      </c>
      <c r="AC71" s="14">
        <f>IFERROR(SMALL(Matka[[#This Row],[1]:[6]],2),99)</f>
        <v>9</v>
      </c>
      <c r="AD71" s="14">
        <f>IFERROR(SMALL(Matka[[#This Row],[1]:[6]],3),99)</f>
        <v>99</v>
      </c>
      <c r="AE71" s="14">
        <f>IFERROR(SMALL(Matka[[#This Row],[1]:[6]],4),99)</f>
        <v>99</v>
      </c>
    </row>
    <row r="72" spans="1:31" hidden="1" x14ac:dyDescent="0.25">
      <c r="A72" s="3">
        <v>59</v>
      </c>
      <c r="B72" t="s">
        <v>2288</v>
      </c>
      <c r="C72" s="13" t="str">
        <f>_xlfn.XLOOKUP(Matka[[#This Row],[Nazwisko i Imię]],Licencje[Nazw i imię],Licencje[Płeć],"",0)</f>
        <v>K</v>
      </c>
      <c r="D72" s="13" t="str">
        <f>_xlfn.XLOOKUP(Matka[[#This Row],[Nazwisko i Imię]],Licencje[Nazw i imię],Licencje[Kat.],"",0)</f>
        <v>D-1</v>
      </c>
      <c r="E72" s="13" t="str">
        <f>_xlfn.XLOOKUP(Matka[[#This Row],[Nazwisko i Imię]],Licencje[Nazw i imię],Licencje[Klub],"",0)</f>
        <v>Akademia Sportowego Rozwoju Natalii Czerwonki</v>
      </c>
      <c r="F72" s="13" t="str">
        <f>_xlfn.XLOOKUP(Matka[[#This Row],[Nazwisko i Imię]],Licencje[Nazw i imię],Licencje[Szkoła],"",0)</f>
        <v>SP 8 Lubin</v>
      </c>
      <c r="H72" s="13">
        <v>11</v>
      </c>
      <c r="I72" s="13">
        <v>2</v>
      </c>
      <c r="J72" s="13">
        <v>3</v>
      </c>
      <c r="M72" s="14">
        <f>_xlfn.XLOOKUP(Matka[[#This Row],[1]],$B$2:$B$13,$C$2:$C$13,0,0)</f>
        <v>0</v>
      </c>
      <c r="N72" s="14">
        <f>_xlfn.XLOOKUP(Matka[[#This Row],[2]],$B$2:$B$13,$C$2:$C$13,0,0)</f>
        <v>1</v>
      </c>
      <c r="O72" s="14">
        <f>_xlfn.XLOOKUP(Matka[[#This Row],[3]],$B$2:$B$13,$C$2:$C$13,0,0)</f>
        <v>7</v>
      </c>
      <c r="P72" s="14">
        <f>_xlfn.XLOOKUP(Matka[[#This Row],[4]],$B$2:$B$13,$C$2:$C$13,0,0)</f>
        <v>5</v>
      </c>
      <c r="Q72" s="14">
        <f>_xlfn.XLOOKUP(Matka[[#This Row],[5]],$B$2:$B$13,$C$2:$C$13,0,0)</f>
        <v>0</v>
      </c>
      <c r="R72" s="14">
        <f>_xlfn.XLOOKUP(Matka[[#This Row],[6]],$B$2:$B$13,$C$2:$C$13,0,0)</f>
        <v>0</v>
      </c>
      <c r="S72" s="15">
        <v>1</v>
      </c>
      <c r="T72" s="15">
        <v>2</v>
      </c>
      <c r="U72" s="15">
        <f>7/3</f>
        <v>2.3333333333333335</v>
      </c>
      <c r="V72" s="15">
        <v>0.5</v>
      </c>
      <c r="W72" s="15">
        <v>0</v>
      </c>
      <c r="X72" s="15">
        <v>0</v>
      </c>
      <c r="Y72" s="14">
        <f t="shared" si="1"/>
        <v>13</v>
      </c>
      <c r="Z72" s="15">
        <f>SUM(Matka[[#This Row],[Edycja I]:[Sztafety VI]])</f>
        <v>18.833333333333332</v>
      </c>
      <c r="AA72" s="14" t="str">
        <f>_xlfn.TEXTJOIN(" | ",1,Matka[[#This Row],[Top1]],Matka[[#This Row],[Top2]],Matka[[#This Row],[Top3]],Matka[[#This Row],[Top4]])</f>
        <v>2 | 3 | 11 | 99</v>
      </c>
      <c r="AB72" s="14">
        <f>IFERROR(SMALL(Matka[[#This Row],[1]:[6]],1),99)</f>
        <v>2</v>
      </c>
      <c r="AC72" s="14">
        <f>IFERROR(SMALL(Matka[[#This Row],[1]:[6]],2),99)</f>
        <v>3</v>
      </c>
      <c r="AD72" s="14">
        <f>IFERROR(SMALL(Matka[[#This Row],[1]:[6]],3),99)</f>
        <v>11</v>
      </c>
      <c r="AE72" s="14">
        <f>IFERROR(SMALL(Matka[[#This Row],[1]:[6]],4),99)</f>
        <v>99</v>
      </c>
    </row>
    <row r="73" spans="1:31" hidden="1" x14ac:dyDescent="0.25">
      <c r="A73" s="3">
        <v>60</v>
      </c>
      <c r="B73" t="s">
        <v>2312</v>
      </c>
      <c r="C73" s="13" t="str">
        <f>_xlfn.XLOOKUP(Matka[[#This Row],[Nazwisko i Imię]],Licencje[Nazw i imię],Licencje[Płeć],"",0)</f>
        <v>M</v>
      </c>
      <c r="D73" s="13" t="str">
        <f>_xlfn.XLOOKUP(Matka[[#This Row],[Nazwisko i Imię]],Licencje[Nazw i imię],Licencje[Kat.],"",0)</f>
        <v>D-2</v>
      </c>
      <c r="E73" s="13" t="str">
        <f>_xlfn.XLOOKUP(Matka[[#This Row],[Nazwisko i Imię]],Licencje[Nazw i imię],Licencje[Klub],"",0)</f>
        <v>UKS Sparta Grodzisk Mazowiecki</v>
      </c>
      <c r="F73" s="13" t="str">
        <f>_xlfn.XLOOKUP(Matka[[#This Row],[Nazwisko i Imię]],Licencje[Nazw i imię],Licencje[Szkoła],"",0)</f>
        <v>Milanowska Prywatna Szkoła Podstawowa</v>
      </c>
      <c r="G73" s="13">
        <v>2</v>
      </c>
      <c r="H73" s="13">
        <v>2</v>
      </c>
      <c r="I73" s="13">
        <v>3</v>
      </c>
      <c r="K73" s="13">
        <v>1</v>
      </c>
      <c r="M73" s="14">
        <f>_xlfn.XLOOKUP(Matka[[#This Row],[1]],$B$2:$B$13,$C$2:$C$13,0,0)</f>
        <v>7</v>
      </c>
      <c r="N73" s="14">
        <f>_xlfn.XLOOKUP(Matka[[#This Row],[2]],$B$2:$B$13,$C$2:$C$13,0,0)</f>
        <v>7</v>
      </c>
      <c r="O73" s="14">
        <f>_xlfn.XLOOKUP(Matka[[#This Row],[3]],$B$2:$B$13,$C$2:$C$13,0,0)</f>
        <v>5</v>
      </c>
      <c r="P73" s="14">
        <f>_xlfn.XLOOKUP(Matka[[#This Row],[4]],$B$2:$B$13,$C$2:$C$13,0,0)</f>
        <v>0</v>
      </c>
      <c r="Q73" s="14">
        <f>_xlfn.XLOOKUP(Matka[[#This Row],[5]],$B$2:$B$13,$C$2:$C$13,0,0)</f>
        <v>9</v>
      </c>
      <c r="R73" s="14">
        <f>_xlfn.XLOOKUP(Matka[[#This Row],[6]],$B$2:$B$13,$C$2:$C$13,0,0)</f>
        <v>0</v>
      </c>
      <c r="S73" s="15">
        <v>3</v>
      </c>
      <c r="T73" s="15">
        <v>0</v>
      </c>
      <c r="U73" s="15">
        <f>7/3</f>
        <v>2.3333333333333335</v>
      </c>
      <c r="V73" s="15">
        <v>0</v>
      </c>
      <c r="W73" s="15">
        <v>3</v>
      </c>
      <c r="X73" s="15">
        <v>0</v>
      </c>
      <c r="Y73" s="14">
        <f t="shared" si="1"/>
        <v>28</v>
      </c>
      <c r="Z73" s="15">
        <f>SUM(Matka[[#This Row],[Edycja I]:[Sztafety VI]])</f>
        <v>36.333333333333336</v>
      </c>
      <c r="AA73" s="14" t="str">
        <f>_xlfn.TEXTJOIN(" | ",1,Matka[[#This Row],[Top1]],Matka[[#This Row],[Top2]],Matka[[#This Row],[Top3]],Matka[[#This Row],[Top4]])</f>
        <v>1 | 2 | 2 | 3</v>
      </c>
      <c r="AB73" s="14">
        <f>IFERROR(SMALL(Matka[[#This Row],[1]:[6]],1),99)</f>
        <v>1</v>
      </c>
      <c r="AC73" s="14">
        <f>IFERROR(SMALL(Matka[[#This Row],[1]:[6]],2),99)</f>
        <v>2</v>
      </c>
      <c r="AD73" s="14">
        <f>IFERROR(SMALL(Matka[[#This Row],[1]:[6]],3),99)</f>
        <v>2</v>
      </c>
      <c r="AE73" s="14">
        <f>IFERROR(SMALL(Matka[[#This Row],[1]:[6]],4),99)</f>
        <v>3</v>
      </c>
    </row>
    <row r="74" spans="1:31" hidden="1" x14ac:dyDescent="0.25">
      <c r="A74" s="3">
        <v>61</v>
      </c>
      <c r="B74" t="s">
        <v>3234</v>
      </c>
      <c r="C74" s="13" t="str">
        <f>_xlfn.XLOOKUP(Matka[[#This Row],[Nazwisko i Imię]],Licencje[Nazw i imię],Licencje[Płeć],"",0)</f>
        <v>K</v>
      </c>
      <c r="D74" s="13" t="str">
        <f>_xlfn.XLOOKUP(Matka[[#This Row],[Nazwisko i Imię]],Licencje[Nazw i imię],Licencje[Kat.],"",0)</f>
        <v>E-2</v>
      </c>
      <c r="E74" s="13" t="str">
        <f>_xlfn.XLOOKUP(Matka[[#This Row],[Nazwisko i Imię]],Licencje[Nazw i imię],Licencje[Klub],"",0)</f>
        <v>SKŁ Górnik Sanok</v>
      </c>
      <c r="F74" s="13" t="str">
        <f>_xlfn.XLOOKUP(Matka[[#This Row],[Nazwisko i Imię]],Licencje[Nazw i imię],Licencje[Szkoła],"",0)</f>
        <v>SP Kostarowce</v>
      </c>
      <c r="K74" s="13">
        <v>10</v>
      </c>
      <c r="M74" s="14">
        <f>_xlfn.XLOOKUP(Matka[[#This Row],[1]],$B$2:$B$13,$C$2:$C$13,0,0)</f>
        <v>0</v>
      </c>
      <c r="N74" s="14">
        <f>_xlfn.XLOOKUP(Matka[[#This Row],[2]],$B$2:$B$13,$C$2:$C$13,0,0)</f>
        <v>0</v>
      </c>
      <c r="O74" s="14">
        <f>_xlfn.XLOOKUP(Matka[[#This Row],[3]],$B$2:$B$13,$C$2:$C$13,0,0)</f>
        <v>0</v>
      </c>
      <c r="P74" s="14">
        <f>_xlfn.XLOOKUP(Matka[[#This Row],[4]],$B$2:$B$13,$C$2:$C$13,0,0)</f>
        <v>0</v>
      </c>
      <c r="Q74" s="14">
        <f>_xlfn.XLOOKUP(Matka[[#This Row],[5]],$B$2:$B$13,$C$2:$C$13,0,0)</f>
        <v>1</v>
      </c>
      <c r="R74" s="14">
        <f>_xlfn.XLOOKUP(Matka[[#This Row],[6]],$B$2:$B$13,$C$2:$C$13,0,0)</f>
        <v>0</v>
      </c>
      <c r="S74" s="15">
        <v>0</v>
      </c>
      <c r="T74" s="15">
        <v>0</v>
      </c>
      <c r="U74" s="15">
        <v>0</v>
      </c>
      <c r="V74" s="15">
        <v>0</v>
      </c>
      <c r="W74" s="15">
        <v>0.75</v>
      </c>
      <c r="X74" s="15">
        <v>0</v>
      </c>
      <c r="Y74" s="14">
        <f t="shared" si="1"/>
        <v>1</v>
      </c>
      <c r="Z74" s="15">
        <f>SUM(Matka[[#This Row],[Edycja I]:[Sztafety VI]])</f>
        <v>1.75</v>
      </c>
      <c r="AA74" s="14" t="str">
        <f>_xlfn.TEXTJOIN(" | ",1,Matka[[#This Row],[Top1]],Matka[[#This Row],[Top2]],Matka[[#This Row],[Top3]],Matka[[#This Row],[Top4]])</f>
        <v>10 | 99 | 99 | 99</v>
      </c>
      <c r="AB74" s="14">
        <f>IFERROR(SMALL(Matka[[#This Row],[1]:[6]],1),99)</f>
        <v>10</v>
      </c>
      <c r="AC74" s="14">
        <f>IFERROR(SMALL(Matka[[#This Row],[1]:[6]],2),99)</f>
        <v>99</v>
      </c>
      <c r="AD74" s="14">
        <f>IFERROR(SMALL(Matka[[#This Row],[1]:[6]],3),99)</f>
        <v>99</v>
      </c>
      <c r="AE74" s="14">
        <f>IFERROR(SMALL(Matka[[#This Row],[1]:[6]],4),99)</f>
        <v>99</v>
      </c>
    </row>
    <row r="75" spans="1:31" hidden="1" x14ac:dyDescent="0.25">
      <c r="A75" s="3">
        <v>62</v>
      </c>
      <c r="B75" t="s">
        <v>2329</v>
      </c>
      <c r="C75" s="13" t="str">
        <f>_xlfn.XLOOKUP(Matka[[#This Row],[Nazwisko i Imię]],Licencje[Nazw i imię],Licencje[Płeć],"",0)</f>
        <v>M</v>
      </c>
      <c r="D75" s="13" t="str">
        <f>_xlfn.XLOOKUP(Matka[[#This Row],[Nazwisko i Imię]],Licencje[Nazw i imię],Licencje[Kat.],"",0)</f>
        <v>E-1</v>
      </c>
      <c r="E75" s="13" t="str">
        <f>_xlfn.XLOOKUP(Matka[[#This Row],[Nazwisko i Imię]],Licencje[Nazw i imię],Licencje[Klub],"",0)</f>
        <v>KS Pilica Tomaszów Mazowiecki</v>
      </c>
      <c r="F75" s="13" t="str">
        <f>_xlfn.XLOOKUP(Matka[[#This Row],[Nazwisko i Imię]],Licencje[Nazw i imię],Licencje[Szkoła],"",0)</f>
        <v>SP 11 Tomaszów Mazowiecki</v>
      </c>
      <c r="G75" s="13">
        <v>3</v>
      </c>
      <c r="H75" s="13">
        <v>3</v>
      </c>
      <c r="J75" s="13">
        <v>5</v>
      </c>
      <c r="K75" s="13">
        <v>4</v>
      </c>
      <c r="M75" s="14">
        <f>_xlfn.XLOOKUP(Matka[[#This Row],[1]],$B$2:$B$13,$C$2:$C$13,0,0)</f>
        <v>5</v>
      </c>
      <c r="N75" s="14">
        <f>_xlfn.XLOOKUP(Matka[[#This Row],[2]],$B$2:$B$13,$C$2:$C$13,0,0)</f>
        <v>5</v>
      </c>
      <c r="O75" s="14">
        <f>_xlfn.XLOOKUP(Matka[[#This Row],[3]],$B$2:$B$13,$C$2:$C$13,0,0)</f>
        <v>0</v>
      </c>
      <c r="P75" s="14">
        <f>_xlfn.XLOOKUP(Matka[[#This Row],[4]],$B$2:$B$13,$C$2:$C$13,0,0)</f>
        <v>3</v>
      </c>
      <c r="Q75" s="14">
        <f>_xlfn.XLOOKUP(Matka[[#This Row],[5]],$B$2:$B$13,$C$2:$C$13,0,0)</f>
        <v>4</v>
      </c>
      <c r="R75" s="14">
        <f>_xlfn.XLOOKUP(Matka[[#This Row],[6]],$B$2:$B$13,$C$2:$C$13,0,0)</f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4">
        <f t="shared" si="1"/>
        <v>17</v>
      </c>
      <c r="Z75" s="15">
        <f>SUM(Matka[[#This Row],[Edycja I]:[Sztafety VI]])</f>
        <v>17</v>
      </c>
      <c r="AA75" s="14" t="str">
        <f>_xlfn.TEXTJOIN(" | ",1,Matka[[#This Row],[Top1]],Matka[[#This Row],[Top2]],Matka[[#This Row],[Top3]],Matka[[#This Row],[Top4]])</f>
        <v>3 | 3 | 4 | 5</v>
      </c>
      <c r="AB75" s="14">
        <f>IFERROR(SMALL(Matka[[#This Row],[1]:[6]],1),99)</f>
        <v>3</v>
      </c>
      <c r="AC75" s="14">
        <f>IFERROR(SMALL(Matka[[#This Row],[1]:[6]],2),99)</f>
        <v>3</v>
      </c>
      <c r="AD75" s="14">
        <f>IFERROR(SMALL(Matka[[#This Row],[1]:[6]],3),99)</f>
        <v>4</v>
      </c>
      <c r="AE75" s="14">
        <f>IFERROR(SMALL(Matka[[#This Row],[1]:[6]],4),99)</f>
        <v>5</v>
      </c>
    </row>
    <row r="76" spans="1:31" hidden="1" x14ac:dyDescent="0.25">
      <c r="A76" s="3">
        <v>63</v>
      </c>
      <c r="B76" t="s">
        <v>2307</v>
      </c>
      <c r="C76" s="13" t="str">
        <f>_xlfn.XLOOKUP(Matka[[#This Row],[Nazwisko i Imię]],Licencje[Nazw i imię],Licencje[Płeć],"",0)</f>
        <v>K</v>
      </c>
      <c r="D76" s="13" t="str">
        <f>_xlfn.XLOOKUP(Matka[[#This Row],[Nazwisko i Imię]],Licencje[Nazw i imię],Licencje[Kat.],"",0)</f>
        <v>D-2</v>
      </c>
      <c r="E76" s="13" t="str">
        <f>_xlfn.XLOOKUP(Matka[[#This Row],[Nazwisko i Imię]],Licencje[Nazw i imię],Licencje[Klub],"",0)</f>
        <v>MKS Cuprum Lubin</v>
      </c>
      <c r="F76" s="13" t="str">
        <f>_xlfn.XLOOKUP(Matka[[#This Row],[Nazwisko i Imię]],Licencje[Nazw i imię],Licencje[Szkoła],"",0)</f>
        <v>NSP SMS LUBIN</v>
      </c>
      <c r="H76" s="13">
        <v>9</v>
      </c>
      <c r="I76" s="13">
        <v>7</v>
      </c>
      <c r="J76" s="13">
        <v>9</v>
      </c>
      <c r="M76" s="14">
        <f>_xlfn.XLOOKUP(Matka[[#This Row],[1]],$B$2:$B$13,$C$2:$C$13,0,0)</f>
        <v>0</v>
      </c>
      <c r="N76" s="14">
        <f>_xlfn.XLOOKUP(Matka[[#This Row],[2]],$B$2:$B$13,$C$2:$C$13,0,0)</f>
        <v>1</v>
      </c>
      <c r="O76" s="14">
        <f>_xlfn.XLOOKUP(Matka[[#This Row],[3]],$B$2:$B$13,$C$2:$C$13,0,0)</f>
        <v>2</v>
      </c>
      <c r="P76" s="14">
        <f>_xlfn.XLOOKUP(Matka[[#This Row],[4]],$B$2:$B$13,$C$2:$C$13,0,0)</f>
        <v>1</v>
      </c>
      <c r="Q76" s="14">
        <f>_xlfn.XLOOKUP(Matka[[#This Row],[5]],$B$2:$B$13,$C$2:$C$13,0,0)</f>
        <v>0</v>
      </c>
      <c r="R76" s="14">
        <f>_xlfn.XLOOKUP(Matka[[#This Row],[6]],$B$2:$B$13,$C$2:$C$13,0,0)</f>
        <v>0</v>
      </c>
      <c r="S76" s="15">
        <v>0</v>
      </c>
      <c r="T76" s="15">
        <v>0.5</v>
      </c>
      <c r="U76" s="15">
        <v>1</v>
      </c>
      <c r="V76" s="15">
        <v>0.5</v>
      </c>
      <c r="W76" s="15">
        <v>0</v>
      </c>
      <c r="X76" s="15">
        <v>0</v>
      </c>
      <c r="Y76" s="14">
        <f t="shared" si="1"/>
        <v>4</v>
      </c>
      <c r="Z76" s="15">
        <f>SUM(Matka[[#This Row],[Edycja I]:[Sztafety VI]])</f>
        <v>6</v>
      </c>
      <c r="AA76" s="14" t="str">
        <f>_xlfn.TEXTJOIN(" | ",1,Matka[[#This Row],[Top1]],Matka[[#This Row],[Top2]],Matka[[#This Row],[Top3]],Matka[[#This Row],[Top4]])</f>
        <v>7 | 9 | 9 | 99</v>
      </c>
      <c r="AB76" s="14">
        <f>IFERROR(SMALL(Matka[[#This Row],[1]:[6]],1),99)</f>
        <v>7</v>
      </c>
      <c r="AC76" s="14">
        <f>IFERROR(SMALL(Matka[[#This Row],[1]:[6]],2),99)</f>
        <v>9</v>
      </c>
      <c r="AD76" s="14">
        <f>IFERROR(SMALL(Matka[[#This Row],[1]:[6]],3),99)</f>
        <v>9</v>
      </c>
      <c r="AE76" s="14">
        <f>IFERROR(SMALL(Matka[[#This Row],[1]:[6]],4),99)</f>
        <v>99</v>
      </c>
    </row>
    <row r="77" spans="1:31" hidden="1" x14ac:dyDescent="0.25">
      <c r="A77" s="3">
        <v>64</v>
      </c>
      <c r="B77" t="s">
        <v>2361</v>
      </c>
      <c r="C77" s="13" t="str">
        <f>_xlfn.XLOOKUP(Matka[[#This Row],[Nazwisko i Imię]],Licencje[Nazw i imię],Licencje[Płeć],"",0)</f>
        <v>K</v>
      </c>
      <c r="D77" s="13" t="str">
        <f>_xlfn.XLOOKUP(Matka[[#This Row],[Nazwisko i Imię]],Licencje[Nazw i imię],Licencje[Kat.],"",0)</f>
        <v>D-1</v>
      </c>
      <c r="E77" s="13" t="str">
        <f>_xlfn.XLOOKUP(Matka[[#This Row],[Nazwisko i Imię]],Licencje[Nazw i imię],Licencje[Klub],"",0)</f>
        <v>WTŁ Stegny Warszawa</v>
      </c>
      <c r="F77" s="13" t="str">
        <f>_xlfn.XLOOKUP(Matka[[#This Row],[Nazwisko i Imię]],Licencje[Nazw i imię],Licencje[Szkoła],"",0)</f>
        <v>SP 8 Otwock</v>
      </c>
      <c r="H77" s="13">
        <v>12</v>
      </c>
      <c r="M77" s="14">
        <f>_xlfn.XLOOKUP(Matka[[#This Row],[1]],$B$2:$B$13,$C$2:$C$13,0,0)</f>
        <v>0</v>
      </c>
      <c r="N77" s="14">
        <f>_xlfn.XLOOKUP(Matka[[#This Row],[2]],$B$2:$B$13,$C$2:$C$13,0,0)</f>
        <v>1</v>
      </c>
      <c r="O77" s="14">
        <f>_xlfn.XLOOKUP(Matka[[#This Row],[3]],$B$2:$B$13,$C$2:$C$13,0,0)</f>
        <v>0</v>
      </c>
      <c r="P77" s="14">
        <f>_xlfn.XLOOKUP(Matka[[#This Row],[4]],$B$2:$B$13,$C$2:$C$13,0,0)</f>
        <v>0</v>
      </c>
      <c r="Q77" s="14">
        <f>_xlfn.XLOOKUP(Matka[[#This Row],[5]],$B$2:$B$13,$C$2:$C$13,0,0)</f>
        <v>0</v>
      </c>
      <c r="R77" s="14">
        <f>_xlfn.XLOOKUP(Matka[[#This Row],[6]],$B$2:$B$13,$C$2:$C$13,0,0)</f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4">
        <f t="shared" si="1"/>
        <v>1</v>
      </c>
      <c r="Z77" s="15">
        <f>SUM(Matka[[#This Row],[Edycja I]:[Sztafety VI]])</f>
        <v>1</v>
      </c>
      <c r="AA77" s="14" t="str">
        <f>_xlfn.TEXTJOIN(" | ",1,Matka[[#This Row],[Top1]],Matka[[#This Row],[Top2]],Matka[[#This Row],[Top3]],Matka[[#This Row],[Top4]])</f>
        <v>12 | 99 | 99 | 99</v>
      </c>
      <c r="AB77" s="14">
        <f>IFERROR(SMALL(Matka[[#This Row],[1]:[6]],1),99)</f>
        <v>12</v>
      </c>
      <c r="AC77" s="14">
        <f>IFERROR(SMALL(Matka[[#This Row],[1]:[6]],2),99)</f>
        <v>99</v>
      </c>
      <c r="AD77" s="14">
        <f>IFERROR(SMALL(Matka[[#This Row],[1]:[6]],3),99)</f>
        <v>99</v>
      </c>
      <c r="AE77" s="14">
        <f>IFERROR(SMALL(Matka[[#This Row],[1]:[6]],4),99)</f>
        <v>99</v>
      </c>
    </row>
    <row r="78" spans="1:31" hidden="1" x14ac:dyDescent="0.25">
      <c r="A78" s="3">
        <v>65</v>
      </c>
      <c r="B78" t="s">
        <v>2356</v>
      </c>
      <c r="C78" s="13" t="str">
        <f>_xlfn.XLOOKUP(Matka[[#This Row],[Nazwisko i Imię]],Licencje[Nazw i imię],Licencje[Płeć],"",0)</f>
        <v>M</v>
      </c>
      <c r="D78" s="13" t="str">
        <f>_xlfn.XLOOKUP(Matka[[#This Row],[Nazwisko i Imię]],Licencje[Nazw i imię],Licencje[Kat.],"",0)</f>
        <v>E-2</v>
      </c>
      <c r="E78" s="13" t="str">
        <f>_xlfn.XLOOKUP(Matka[[#This Row],[Nazwisko i Imię]],Licencje[Nazw i imię],Licencje[Klub],"",0)</f>
        <v>UKS Orlica Duszniki Zdrój</v>
      </c>
      <c r="F78" s="13" t="str">
        <f>_xlfn.XLOOKUP(Matka[[#This Row],[Nazwisko i Imię]],Licencje[Nazw i imię],Licencje[Szkoła],"",0)</f>
        <v>MZS Duszniki-Zdrój</v>
      </c>
      <c r="J78" s="13">
        <v>6</v>
      </c>
      <c r="M78" s="14">
        <f>_xlfn.XLOOKUP(Matka[[#This Row],[1]],$B$2:$B$13,$C$2:$C$13,0,0)</f>
        <v>0</v>
      </c>
      <c r="N78" s="14">
        <f>_xlfn.XLOOKUP(Matka[[#This Row],[2]],$B$2:$B$13,$C$2:$C$13,0,0)</f>
        <v>0</v>
      </c>
      <c r="O78" s="14">
        <f>_xlfn.XLOOKUP(Matka[[#This Row],[3]],$B$2:$B$13,$C$2:$C$13,0,0)</f>
        <v>0</v>
      </c>
      <c r="P78" s="14">
        <f>_xlfn.XLOOKUP(Matka[[#This Row],[4]],$B$2:$B$13,$C$2:$C$13,0,0)</f>
        <v>3</v>
      </c>
      <c r="Q78" s="14">
        <f>_xlfn.XLOOKUP(Matka[[#This Row],[5]],$B$2:$B$13,$C$2:$C$13,0,0)</f>
        <v>0</v>
      </c>
      <c r="R78" s="14">
        <f>_xlfn.XLOOKUP(Matka[[#This Row],[6]],$B$2:$B$13,$C$2:$C$13,0,0)</f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4">
        <f t="shared" si="1"/>
        <v>3</v>
      </c>
      <c r="Z78" s="15">
        <f>SUM(Matka[[#This Row],[Edycja I]:[Sztafety VI]])</f>
        <v>3</v>
      </c>
      <c r="AA78" s="14" t="str">
        <f>_xlfn.TEXTJOIN(" | ",1,Matka[[#This Row],[Top1]],Matka[[#This Row],[Top2]],Matka[[#This Row],[Top3]],Matka[[#This Row],[Top4]])</f>
        <v>6 | 99 | 99 | 99</v>
      </c>
      <c r="AB78" s="14">
        <f>IFERROR(SMALL(Matka[[#This Row],[1]:[6]],1),99)</f>
        <v>6</v>
      </c>
      <c r="AC78" s="14">
        <f>IFERROR(SMALL(Matka[[#This Row],[1]:[6]],2),99)</f>
        <v>99</v>
      </c>
      <c r="AD78" s="14">
        <f>IFERROR(SMALL(Matka[[#This Row],[1]:[6]],3),99)</f>
        <v>99</v>
      </c>
      <c r="AE78" s="14">
        <f>IFERROR(SMALL(Matka[[#This Row],[1]:[6]],4),99)</f>
        <v>99</v>
      </c>
    </row>
    <row r="79" spans="1:31" hidden="1" x14ac:dyDescent="0.25">
      <c r="A79" s="3">
        <v>66</v>
      </c>
      <c r="B79" t="s">
        <v>3173</v>
      </c>
      <c r="C79" s="13" t="str">
        <f>_xlfn.XLOOKUP(Matka[[#This Row],[Nazwisko i Imię]],Licencje[Nazw i imię],Licencje[Płeć],"",0)</f>
        <v>K</v>
      </c>
      <c r="D79" s="13" t="str">
        <f>_xlfn.XLOOKUP(Matka[[#This Row],[Nazwisko i Imię]],Licencje[Nazw i imię],Licencje[Kat.],"",0)</f>
        <v>F-2</v>
      </c>
      <c r="E79" s="13" t="str">
        <f>_xlfn.XLOOKUP(Matka[[#This Row],[Nazwisko i Imię]],Licencje[Nazw i imię],Licencje[Klub],"",0)</f>
        <v>Akademia Sportowego Rozwoju Natalii Czerwonki</v>
      </c>
      <c r="F79" s="13" t="str">
        <f>_xlfn.XLOOKUP(Matka[[#This Row],[Nazwisko i Imię]],Licencje[Nazw i imię],Licencje[Szkoła],"",0)</f>
        <v>SP nr 3 Lubin</v>
      </c>
      <c r="G79" s="13">
        <v>11</v>
      </c>
      <c r="M79" s="14">
        <f>_xlfn.XLOOKUP(Matka[[#This Row],[1]],$B$2:$B$13,$C$2:$C$13,0,0)</f>
        <v>1</v>
      </c>
      <c r="N79" s="14">
        <f>_xlfn.XLOOKUP(Matka[[#This Row],[2]],$B$2:$B$13,$C$2:$C$13,0,0)</f>
        <v>0</v>
      </c>
      <c r="O79" s="14">
        <f>_xlfn.XLOOKUP(Matka[[#This Row],[3]],$B$2:$B$13,$C$2:$C$13,0,0)</f>
        <v>0</v>
      </c>
      <c r="P79" s="14">
        <f>_xlfn.XLOOKUP(Matka[[#This Row],[4]],$B$2:$B$13,$C$2:$C$13,0,0)</f>
        <v>0</v>
      </c>
      <c r="Q79" s="14">
        <f>_xlfn.XLOOKUP(Matka[[#This Row],[5]],$B$2:$B$13,$C$2:$C$13,0,0)</f>
        <v>0</v>
      </c>
      <c r="R79" s="14">
        <f>_xlfn.XLOOKUP(Matka[[#This Row],[6]],$B$2:$B$13,$C$2:$C$13,0,0)</f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4">
        <f t="shared" ref="Y79:Y142" si="2">SUM(LARGE($M79:$R79,1),LARGE($M79:$R79,2),LARGE($M79:$R79,3),LARGE($M79:$R79,4))</f>
        <v>1</v>
      </c>
      <c r="Z79" s="15">
        <f>SUM(Matka[[#This Row],[Edycja I]:[Sztafety VI]])</f>
        <v>1</v>
      </c>
      <c r="AA79" s="14" t="str">
        <f>_xlfn.TEXTJOIN(" | ",1,Matka[[#This Row],[Top1]],Matka[[#This Row],[Top2]],Matka[[#This Row],[Top3]],Matka[[#This Row],[Top4]])</f>
        <v>11 | 99 | 99 | 99</v>
      </c>
      <c r="AB79" s="14">
        <f>IFERROR(SMALL(Matka[[#This Row],[1]:[6]],1),99)</f>
        <v>11</v>
      </c>
      <c r="AC79" s="14">
        <f>IFERROR(SMALL(Matka[[#This Row],[1]:[6]],2),99)</f>
        <v>99</v>
      </c>
      <c r="AD79" s="14">
        <f>IFERROR(SMALL(Matka[[#This Row],[1]:[6]],3),99)</f>
        <v>99</v>
      </c>
      <c r="AE79" s="14">
        <f>IFERROR(SMALL(Matka[[#This Row],[1]:[6]],4),99)</f>
        <v>99</v>
      </c>
    </row>
    <row r="80" spans="1:31" hidden="1" x14ac:dyDescent="0.25">
      <c r="A80" s="3">
        <v>67</v>
      </c>
      <c r="B80" t="s">
        <v>3187</v>
      </c>
      <c r="C80" s="13" t="str">
        <f>_xlfn.XLOOKUP(Matka[[#This Row],[Nazwisko i Imię]],Licencje[Nazw i imię],Licencje[Płeć],"",0)</f>
        <v>M</v>
      </c>
      <c r="D80" s="13" t="str">
        <f>_xlfn.XLOOKUP(Matka[[#This Row],[Nazwisko i Imię]],Licencje[Nazw i imię],Licencje[Kat.],"",0)</f>
        <v>D-1</v>
      </c>
      <c r="E80" s="13" t="str">
        <f>_xlfn.XLOOKUP(Matka[[#This Row],[Nazwisko i Imię]],Licencje[Nazw i imię],Licencje[Klub],"",0)</f>
        <v>UKS 3 Milanówek</v>
      </c>
      <c r="F80" s="13" t="str">
        <f>_xlfn.XLOOKUP(Matka[[#This Row],[Nazwisko i Imię]],Licencje[Nazw i imię],Licencje[Szkoła],"",0)</f>
        <v>SP 3 Milanówek</v>
      </c>
      <c r="G80" s="13">
        <v>11</v>
      </c>
      <c r="J80" s="13">
        <v>11</v>
      </c>
      <c r="M80" s="14">
        <f>_xlfn.XLOOKUP(Matka[[#This Row],[1]],$B$2:$B$13,$C$2:$C$13,0,0)</f>
        <v>1</v>
      </c>
      <c r="N80" s="14">
        <f>_xlfn.XLOOKUP(Matka[[#This Row],[2]],$B$2:$B$13,$C$2:$C$13,0,0)</f>
        <v>0</v>
      </c>
      <c r="O80" s="14">
        <f>_xlfn.XLOOKUP(Matka[[#This Row],[3]],$B$2:$B$13,$C$2:$C$13,0,0)</f>
        <v>0</v>
      </c>
      <c r="P80" s="14">
        <f>_xlfn.XLOOKUP(Matka[[#This Row],[4]],$B$2:$B$13,$C$2:$C$13,0,0)</f>
        <v>1</v>
      </c>
      <c r="Q80" s="14">
        <f>_xlfn.XLOOKUP(Matka[[#This Row],[5]],$B$2:$B$13,$C$2:$C$13,0,0)</f>
        <v>0</v>
      </c>
      <c r="R80" s="14">
        <f>_xlfn.XLOOKUP(Matka[[#This Row],[6]],$B$2:$B$13,$C$2:$C$13,0,0)</f>
        <v>0</v>
      </c>
      <c r="S80" s="15">
        <f>5/3</f>
        <v>1.6666666666666667</v>
      </c>
      <c r="T80" s="15">
        <v>0</v>
      </c>
      <c r="U80" s="15">
        <v>0</v>
      </c>
      <c r="V80" s="15">
        <v>1</v>
      </c>
      <c r="W80" s="15">
        <v>0</v>
      </c>
      <c r="X80" s="15">
        <v>0</v>
      </c>
      <c r="Y80" s="14">
        <f t="shared" si="2"/>
        <v>2</v>
      </c>
      <c r="Z80" s="15">
        <f>SUM(Matka[[#This Row],[Edycja I]:[Sztafety VI]])</f>
        <v>4.666666666666667</v>
      </c>
      <c r="AA80" s="14" t="str">
        <f>_xlfn.TEXTJOIN(" | ",1,Matka[[#This Row],[Top1]],Matka[[#This Row],[Top2]],Matka[[#This Row],[Top3]],Matka[[#This Row],[Top4]])</f>
        <v>11 | 11 | 99 | 99</v>
      </c>
      <c r="AB80" s="14">
        <f>IFERROR(SMALL(Matka[[#This Row],[1]:[6]],1),99)</f>
        <v>11</v>
      </c>
      <c r="AC80" s="14">
        <f>IFERROR(SMALL(Matka[[#This Row],[1]:[6]],2),99)</f>
        <v>11</v>
      </c>
      <c r="AD80" s="14">
        <f>IFERROR(SMALL(Matka[[#This Row],[1]:[6]],3),99)</f>
        <v>99</v>
      </c>
      <c r="AE80" s="14">
        <f>IFERROR(SMALL(Matka[[#This Row],[1]:[6]],4),99)</f>
        <v>99</v>
      </c>
    </row>
    <row r="81" spans="1:31" hidden="1" x14ac:dyDescent="0.25">
      <c r="A81" s="3">
        <v>68</v>
      </c>
      <c r="B81" t="s">
        <v>3174</v>
      </c>
      <c r="C81" s="13" t="str">
        <f>_xlfn.XLOOKUP(Matka[[#This Row],[Nazwisko i Imię]],Licencje[Nazw i imię],Licencje[Płeć],"",0)</f>
        <v>K</v>
      </c>
      <c r="D81" s="13" t="str">
        <f>_xlfn.XLOOKUP(Matka[[#This Row],[Nazwisko i Imię]],Licencje[Nazw i imię],Licencje[Kat.],"",0)</f>
        <v>F-2</v>
      </c>
      <c r="E81" s="13" t="str">
        <f>_xlfn.XLOOKUP(Matka[[#This Row],[Nazwisko i Imię]],Licencje[Nazw i imię],Licencje[Klub],"",0)</f>
        <v>UKS 3 Milanówek</v>
      </c>
      <c r="F81" s="13" t="str">
        <f>_xlfn.XLOOKUP(Matka[[#This Row],[Nazwisko i Imię]],Licencje[Nazw i imię],Licencje[Szkoła],"",0)</f>
        <v>SP 3 Milanówek</v>
      </c>
      <c r="G81" s="13">
        <v>12</v>
      </c>
      <c r="M81" s="14">
        <f>_xlfn.XLOOKUP(Matka[[#This Row],[1]],$B$2:$B$13,$C$2:$C$13,0,0)</f>
        <v>1</v>
      </c>
      <c r="N81" s="14">
        <f>_xlfn.XLOOKUP(Matka[[#This Row],[2]],$B$2:$B$13,$C$2:$C$13,0,0)</f>
        <v>0</v>
      </c>
      <c r="O81" s="14">
        <f>_xlfn.XLOOKUP(Matka[[#This Row],[3]],$B$2:$B$13,$C$2:$C$13,0,0)</f>
        <v>0</v>
      </c>
      <c r="P81" s="14">
        <f>_xlfn.XLOOKUP(Matka[[#This Row],[4]],$B$2:$B$13,$C$2:$C$13,0,0)</f>
        <v>0</v>
      </c>
      <c r="Q81" s="14">
        <f>_xlfn.XLOOKUP(Matka[[#This Row],[5]],$B$2:$B$13,$C$2:$C$13,0,0)</f>
        <v>0</v>
      </c>
      <c r="R81" s="14">
        <f>_xlfn.XLOOKUP(Matka[[#This Row],[6]],$B$2:$B$13,$C$2:$C$13,0,0)</f>
        <v>0</v>
      </c>
      <c r="S81" s="15">
        <v>0.75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4">
        <f t="shared" si="2"/>
        <v>1</v>
      </c>
      <c r="Z81" s="15">
        <f>SUM(Matka[[#This Row],[Edycja I]:[Sztafety VI]])</f>
        <v>1.75</v>
      </c>
      <c r="AA81" s="14" t="str">
        <f>_xlfn.TEXTJOIN(" | ",1,Matka[[#This Row],[Top1]],Matka[[#This Row],[Top2]],Matka[[#This Row],[Top3]],Matka[[#This Row],[Top4]])</f>
        <v>12 | 99 | 99 | 99</v>
      </c>
      <c r="AB81" s="14">
        <f>IFERROR(SMALL(Matka[[#This Row],[1]:[6]],1),99)</f>
        <v>12</v>
      </c>
      <c r="AC81" s="14">
        <f>IFERROR(SMALL(Matka[[#This Row],[1]:[6]],2),99)</f>
        <v>99</v>
      </c>
      <c r="AD81" s="14">
        <f>IFERROR(SMALL(Matka[[#This Row],[1]:[6]],3),99)</f>
        <v>99</v>
      </c>
      <c r="AE81" s="14">
        <f>IFERROR(SMALL(Matka[[#This Row],[1]:[6]],4),99)</f>
        <v>99</v>
      </c>
    </row>
    <row r="82" spans="1:31" hidden="1" x14ac:dyDescent="0.25">
      <c r="A82" s="3">
        <v>69</v>
      </c>
      <c r="B82" t="s">
        <v>2437</v>
      </c>
      <c r="C82" s="13" t="str">
        <f>_xlfn.XLOOKUP(Matka[[#This Row],[Nazwisko i Imię]],Licencje[Nazw i imię],Licencje[Płeć],"",0)</f>
        <v>M</v>
      </c>
      <c r="D82" s="13" t="str">
        <f>_xlfn.XLOOKUP(Matka[[#This Row],[Nazwisko i Imię]],Licencje[Nazw i imię],Licencje[Kat.],"",0)</f>
        <v>E-2</v>
      </c>
      <c r="E82" s="13" t="str">
        <f>_xlfn.XLOOKUP(Matka[[#This Row],[Nazwisko i Imię]],Licencje[Nazw i imię],Licencje[Klub],"",0)</f>
        <v>SKŁ Górnik Sanok</v>
      </c>
      <c r="F82" s="13" t="str">
        <f>_xlfn.XLOOKUP(Matka[[#This Row],[Nazwisko i Imię]],Licencje[Nazw i imię],Licencje[Szkoła],"",0)</f>
        <v>SP 6 Sanok</v>
      </c>
      <c r="K82" s="13">
        <v>4</v>
      </c>
      <c r="M82" s="14">
        <f>_xlfn.XLOOKUP(Matka[[#This Row],[1]],$B$2:$B$13,$C$2:$C$13,0,0)</f>
        <v>0</v>
      </c>
      <c r="N82" s="14">
        <f>_xlfn.XLOOKUP(Matka[[#This Row],[2]],$B$2:$B$13,$C$2:$C$13,0,0)</f>
        <v>0</v>
      </c>
      <c r="O82" s="14">
        <f>_xlfn.XLOOKUP(Matka[[#This Row],[3]],$B$2:$B$13,$C$2:$C$13,0,0)</f>
        <v>0</v>
      </c>
      <c r="P82" s="14">
        <f>_xlfn.XLOOKUP(Matka[[#This Row],[4]],$B$2:$B$13,$C$2:$C$13,0,0)</f>
        <v>0</v>
      </c>
      <c r="Q82" s="14">
        <f>_xlfn.XLOOKUP(Matka[[#This Row],[5]],$B$2:$B$13,$C$2:$C$13,0,0)</f>
        <v>4</v>
      </c>
      <c r="R82" s="14">
        <f>_xlfn.XLOOKUP(Matka[[#This Row],[6]],$B$2:$B$13,$C$2:$C$13,0,0)</f>
        <v>0</v>
      </c>
      <c r="S82" s="15">
        <v>0</v>
      </c>
      <c r="T82" s="15">
        <v>0</v>
      </c>
      <c r="U82" s="15">
        <v>0</v>
      </c>
      <c r="V82" s="15">
        <v>1</v>
      </c>
      <c r="W82" s="15">
        <v>2.25</v>
      </c>
      <c r="X82" s="15">
        <v>0</v>
      </c>
      <c r="Y82" s="14">
        <f t="shared" si="2"/>
        <v>4</v>
      </c>
      <c r="Z82" s="15">
        <f>SUM(Matka[[#This Row],[Edycja I]:[Sztafety VI]])</f>
        <v>7.25</v>
      </c>
      <c r="AA82" s="14" t="str">
        <f>_xlfn.TEXTJOIN(" | ",1,Matka[[#This Row],[Top1]],Matka[[#This Row],[Top2]],Matka[[#This Row],[Top3]],Matka[[#This Row],[Top4]])</f>
        <v>4 | 99 | 99 | 99</v>
      </c>
      <c r="AB82" s="14">
        <f>IFERROR(SMALL(Matka[[#This Row],[1]:[6]],1),99)</f>
        <v>4</v>
      </c>
      <c r="AC82" s="14">
        <f>IFERROR(SMALL(Matka[[#This Row],[1]:[6]],2),99)</f>
        <v>99</v>
      </c>
      <c r="AD82" s="14">
        <f>IFERROR(SMALL(Matka[[#This Row],[1]:[6]],3),99)</f>
        <v>99</v>
      </c>
      <c r="AE82" s="14">
        <f>IFERROR(SMALL(Matka[[#This Row],[1]:[6]],4),99)</f>
        <v>99</v>
      </c>
    </row>
    <row r="83" spans="1:31" hidden="1" x14ac:dyDescent="0.25">
      <c r="A83" s="3">
        <v>70</v>
      </c>
      <c r="B83" s="7" t="s">
        <v>3169</v>
      </c>
      <c r="C83" s="13" t="str">
        <f>_xlfn.XLOOKUP(Matka[[#This Row],[Nazwisko i Imię]],Licencje[Nazw i imię],Licencje[Płeć],"",0)</f>
        <v>K</v>
      </c>
      <c r="D83" s="13" t="str">
        <f>_xlfn.XLOOKUP(Matka[[#This Row],[Nazwisko i Imię]],Licencje[Nazw i imię],Licencje[Kat.],"",0)</f>
        <v>F-2</v>
      </c>
      <c r="E83" s="13" t="str">
        <f>_xlfn.XLOOKUP(Matka[[#This Row],[Nazwisko i Imię]],Licencje[Nazw i imię],Licencje[Klub],"",0)</f>
        <v>KS Pilica Tomaszów Mazowiecki</v>
      </c>
      <c r="F83" s="13">
        <f>_xlfn.XLOOKUP(Matka[[#This Row],[Nazwisko i Imię]],Licencje[Nazw i imię],Licencje[Szkoła],"",0)</f>
        <v>0</v>
      </c>
      <c r="G83" s="13">
        <v>7</v>
      </c>
      <c r="H83" s="13">
        <v>5</v>
      </c>
      <c r="J83" s="13">
        <v>2</v>
      </c>
      <c r="K83" s="13">
        <v>5</v>
      </c>
      <c r="M83" s="14">
        <f>_xlfn.XLOOKUP(Matka[[#This Row],[1]],$B$2:$B$13,$C$2:$C$13,0,0)</f>
        <v>2</v>
      </c>
      <c r="N83" s="14">
        <f>_xlfn.XLOOKUP(Matka[[#This Row],[2]],$B$2:$B$13,$C$2:$C$13,0,0)</f>
        <v>3</v>
      </c>
      <c r="O83" s="14">
        <f>_xlfn.XLOOKUP(Matka[[#This Row],[3]],$B$2:$B$13,$C$2:$C$13,0,0)</f>
        <v>0</v>
      </c>
      <c r="P83" s="14">
        <f>_xlfn.XLOOKUP(Matka[[#This Row],[4]],$B$2:$B$13,$C$2:$C$13,0,0)</f>
        <v>7</v>
      </c>
      <c r="Q83" s="14">
        <f>_xlfn.XLOOKUP(Matka[[#This Row],[5]],$B$2:$B$13,$C$2:$C$13,0,0)</f>
        <v>3</v>
      </c>
      <c r="R83" s="14">
        <f>_xlfn.XLOOKUP(Matka[[#This Row],[6]],$B$2:$B$13,$C$2:$C$13,0,0)</f>
        <v>0</v>
      </c>
      <c r="S83" s="15">
        <v>0</v>
      </c>
      <c r="T83" s="15">
        <v>0</v>
      </c>
      <c r="U83" s="15">
        <v>0</v>
      </c>
      <c r="V83" s="15">
        <v>0.5</v>
      </c>
      <c r="W83" s="15">
        <v>1</v>
      </c>
      <c r="X83" s="15">
        <v>0</v>
      </c>
      <c r="Y83" s="14">
        <f t="shared" si="2"/>
        <v>15</v>
      </c>
      <c r="Z83" s="15">
        <f>SUM(Matka[[#This Row],[Edycja I]:[Sztafety VI]])</f>
        <v>16.5</v>
      </c>
      <c r="AA83" s="14" t="str">
        <f>_xlfn.TEXTJOIN(" | ",1,Matka[[#This Row],[Top1]],Matka[[#This Row],[Top2]],Matka[[#This Row],[Top3]],Matka[[#This Row],[Top4]])</f>
        <v>2 | 5 | 5 | 7</v>
      </c>
      <c r="AB83" s="14">
        <f>IFERROR(SMALL(Matka[[#This Row],[1]:[6]],1),99)</f>
        <v>2</v>
      </c>
      <c r="AC83" s="14">
        <f>IFERROR(SMALL(Matka[[#This Row],[1]:[6]],2),99)</f>
        <v>5</v>
      </c>
      <c r="AD83" s="14">
        <f>IFERROR(SMALL(Matka[[#This Row],[1]:[6]],3),99)</f>
        <v>5</v>
      </c>
      <c r="AE83" s="14">
        <f>IFERROR(SMALL(Matka[[#This Row],[1]:[6]],4),99)</f>
        <v>7</v>
      </c>
    </row>
    <row r="84" spans="1:31" hidden="1" x14ac:dyDescent="0.25">
      <c r="A84" s="3">
        <v>71</v>
      </c>
      <c r="B84" t="s">
        <v>2291</v>
      </c>
      <c r="C84" s="13" t="str">
        <f>_xlfn.XLOOKUP(Matka[[#This Row],[Nazwisko i Imię]],Licencje[Nazw i imię],Licencje[Płeć],"",0)</f>
        <v>K</v>
      </c>
      <c r="D84" s="13" t="str">
        <f>_xlfn.XLOOKUP(Matka[[#This Row],[Nazwisko i Imię]],Licencje[Nazw i imię],Licencje[Kat.],"",0)</f>
        <v>D-1</v>
      </c>
      <c r="E84" s="13" t="str">
        <f>_xlfn.XLOOKUP(Matka[[#This Row],[Nazwisko i Imię]],Licencje[Nazw i imię],Licencje[Klub],"",0)</f>
        <v>KS ARENA Tomaszów Mazowiecki</v>
      </c>
      <c r="F84" s="13" t="str">
        <f>_xlfn.XLOOKUP(Matka[[#This Row],[Nazwisko i Imię]],Licencje[Nazw i imię],Licencje[Szkoła],"",0)</f>
        <v>SP 1 Tomaszów Mazowiecki</v>
      </c>
      <c r="G84" s="13">
        <v>5</v>
      </c>
      <c r="H84" s="13">
        <v>7</v>
      </c>
      <c r="I84" s="13">
        <v>7</v>
      </c>
      <c r="J84" s="13">
        <v>12</v>
      </c>
      <c r="K84" s="13">
        <v>7</v>
      </c>
      <c r="M84" s="14">
        <f>_xlfn.XLOOKUP(Matka[[#This Row],[1]],$B$2:$B$13,$C$2:$C$13,0,0)</f>
        <v>3</v>
      </c>
      <c r="N84" s="14">
        <f>_xlfn.XLOOKUP(Matka[[#This Row],[2]],$B$2:$B$13,$C$2:$C$13,0,0)</f>
        <v>2</v>
      </c>
      <c r="O84" s="14">
        <f>_xlfn.XLOOKUP(Matka[[#This Row],[3]],$B$2:$B$13,$C$2:$C$13,0,0)</f>
        <v>2</v>
      </c>
      <c r="P84" s="14">
        <f>_xlfn.XLOOKUP(Matka[[#This Row],[4]],$B$2:$B$13,$C$2:$C$13,0,0)</f>
        <v>1</v>
      </c>
      <c r="Q84" s="14">
        <f>_xlfn.XLOOKUP(Matka[[#This Row],[5]],$B$2:$B$13,$C$2:$C$13,0,0)</f>
        <v>2</v>
      </c>
      <c r="R84" s="14">
        <f>_xlfn.XLOOKUP(Matka[[#This Row],[6]],$B$2:$B$13,$C$2:$C$13,0,0)</f>
        <v>0</v>
      </c>
      <c r="S84" s="15">
        <v>0</v>
      </c>
      <c r="T84" s="15">
        <v>0</v>
      </c>
      <c r="U84" s="15">
        <f>5/3</f>
        <v>1.6666666666666667</v>
      </c>
      <c r="V84" s="15">
        <v>2</v>
      </c>
      <c r="W84" s="15">
        <f>4/3</f>
        <v>1.3333333333333333</v>
      </c>
      <c r="X84" s="15">
        <v>0</v>
      </c>
      <c r="Y84" s="14">
        <f t="shared" si="2"/>
        <v>9</v>
      </c>
      <c r="Z84" s="15">
        <f>SUM(Matka[[#This Row],[Edycja I]:[Sztafety VI]])</f>
        <v>15</v>
      </c>
      <c r="AA84" s="14" t="str">
        <f>_xlfn.TEXTJOIN(" | ",1,Matka[[#This Row],[Top1]],Matka[[#This Row],[Top2]],Matka[[#This Row],[Top3]],Matka[[#This Row],[Top4]])</f>
        <v>5 | 7 | 7 | 7</v>
      </c>
      <c r="AB84" s="14">
        <f>IFERROR(SMALL(Matka[[#This Row],[1]:[6]],1),99)</f>
        <v>5</v>
      </c>
      <c r="AC84" s="14">
        <f>IFERROR(SMALL(Matka[[#This Row],[1]:[6]],2),99)</f>
        <v>7</v>
      </c>
      <c r="AD84" s="14">
        <f>IFERROR(SMALL(Matka[[#This Row],[1]:[6]],3),99)</f>
        <v>7</v>
      </c>
      <c r="AE84" s="14">
        <f>IFERROR(SMALL(Matka[[#This Row],[1]:[6]],4),99)</f>
        <v>7</v>
      </c>
    </row>
    <row r="85" spans="1:31" hidden="1" x14ac:dyDescent="0.25">
      <c r="A85" s="3">
        <v>72</v>
      </c>
      <c r="B85" t="s">
        <v>3228</v>
      </c>
      <c r="C85" s="13" t="str">
        <f>_xlfn.XLOOKUP(Matka[[#This Row],[Nazwisko i Imię]],Licencje[Nazw i imię],Licencje[Płeć],"",0)</f>
        <v>K</v>
      </c>
      <c r="D85" s="13" t="str">
        <f>_xlfn.XLOOKUP(Matka[[#This Row],[Nazwisko i Imię]],Licencje[Nazw i imię],Licencje[Kat.],"",0)</f>
        <v>E-2</v>
      </c>
      <c r="E85" s="13" t="str">
        <f>_xlfn.XLOOKUP(Matka[[#This Row],[Nazwisko i Imię]],Licencje[Nazw i imię],Licencje[Klub],"",0)</f>
        <v>SKŁ Górnik Sanok</v>
      </c>
      <c r="F85" s="13" t="str">
        <f>_xlfn.XLOOKUP(Matka[[#This Row],[Nazwisko i Imię]],Licencje[Nazw i imię],Licencje[Szkoła],"",0)</f>
        <v>SP Kostarowce</v>
      </c>
      <c r="M85" s="14">
        <f>_xlfn.XLOOKUP(Matka[[#This Row],[1]],$B$2:$B$13,$C$2:$C$13,0,0)</f>
        <v>0</v>
      </c>
      <c r="N85" s="14">
        <f>_xlfn.XLOOKUP(Matka[[#This Row],[2]],$B$2:$B$13,$C$2:$C$13,0,0)</f>
        <v>0</v>
      </c>
      <c r="O85" s="14">
        <f>_xlfn.XLOOKUP(Matka[[#This Row],[3]],$B$2:$B$13,$C$2:$C$13,0,0)</f>
        <v>0</v>
      </c>
      <c r="P85" s="14">
        <f>_xlfn.XLOOKUP(Matka[[#This Row],[4]],$B$2:$B$13,$C$2:$C$13,0,0)</f>
        <v>0</v>
      </c>
      <c r="Q85" s="14">
        <f>_xlfn.XLOOKUP(Matka[[#This Row],[5]],$B$2:$B$13,$C$2:$C$13,0,0)</f>
        <v>0</v>
      </c>
      <c r="R85" s="14">
        <f>_xlfn.XLOOKUP(Matka[[#This Row],[6]],$B$2:$B$13,$C$2:$C$13,0,0)</f>
        <v>0</v>
      </c>
      <c r="S85" s="15">
        <v>0</v>
      </c>
      <c r="T85" s="15">
        <v>0</v>
      </c>
      <c r="U85" s="15">
        <v>0</v>
      </c>
      <c r="V85" s="15">
        <v>0.25</v>
      </c>
      <c r="W85" s="15">
        <v>0</v>
      </c>
      <c r="X85" s="15">
        <v>0</v>
      </c>
      <c r="Y85" s="14">
        <f t="shared" si="2"/>
        <v>0</v>
      </c>
      <c r="Z85" s="15">
        <f>SUM(Matka[[#This Row],[Edycja I]:[Sztafety VI]])</f>
        <v>0.25</v>
      </c>
      <c r="AA85" s="14" t="str">
        <f>_xlfn.TEXTJOIN(" | ",1,Matka[[#This Row],[Top1]],Matka[[#This Row],[Top2]],Matka[[#This Row],[Top3]],Matka[[#This Row],[Top4]])</f>
        <v>99 | 99 | 99 | 99</v>
      </c>
      <c r="AB85" s="14">
        <f>IFERROR(SMALL(Matka[[#This Row],[1]:[6]],1),99)</f>
        <v>99</v>
      </c>
      <c r="AC85" s="14">
        <f>IFERROR(SMALL(Matka[[#This Row],[1]:[6]],2),99)</f>
        <v>99</v>
      </c>
      <c r="AD85" s="14">
        <f>IFERROR(SMALL(Matka[[#This Row],[1]:[6]],3),99)</f>
        <v>99</v>
      </c>
      <c r="AE85" s="14">
        <f>IFERROR(SMALL(Matka[[#This Row],[1]:[6]],4),99)</f>
        <v>99</v>
      </c>
    </row>
    <row r="86" spans="1:31" hidden="1" x14ac:dyDescent="0.25">
      <c r="A86" s="3">
        <v>73</v>
      </c>
      <c r="B86" t="s">
        <v>3208</v>
      </c>
      <c r="C86" s="13" t="str">
        <f>_xlfn.XLOOKUP(Matka[[#This Row],[Nazwisko i Imię]],Licencje[Nazw i imię],Licencje[Płeć],"",0)</f>
        <v>K</v>
      </c>
      <c r="D86" s="13" t="str">
        <f>_xlfn.XLOOKUP(Matka[[#This Row],[Nazwisko i Imię]],Licencje[Nazw i imię],Licencje[Kat.],"",0)</f>
        <v>F-2</v>
      </c>
      <c r="E86" s="13" t="str">
        <f>_xlfn.XLOOKUP(Matka[[#This Row],[Nazwisko i Imię]],Licencje[Nazw i imię],Licencje[Klub],"",0)</f>
        <v>KS Orzeł Elbląg</v>
      </c>
      <c r="F86" s="13" t="str">
        <f>_xlfn.XLOOKUP(Matka[[#This Row],[Nazwisko i Imię]],Licencje[Nazw i imię],Licencje[Szkoła],"",0)</f>
        <v>SP15</v>
      </c>
      <c r="I86" s="13">
        <v>9</v>
      </c>
      <c r="M86" s="14">
        <f>_xlfn.XLOOKUP(Matka[[#This Row],[1]],$B$2:$B$13,$C$2:$C$13,0,0)</f>
        <v>0</v>
      </c>
      <c r="N86" s="14">
        <f>_xlfn.XLOOKUP(Matka[[#This Row],[2]],$B$2:$B$13,$C$2:$C$13,0,0)</f>
        <v>0</v>
      </c>
      <c r="O86" s="14">
        <f>_xlfn.XLOOKUP(Matka[[#This Row],[3]],$B$2:$B$13,$C$2:$C$13,0,0)</f>
        <v>1</v>
      </c>
      <c r="P86" s="14">
        <f>_xlfn.XLOOKUP(Matka[[#This Row],[4]],$B$2:$B$13,$C$2:$C$13,0,0)</f>
        <v>0</v>
      </c>
      <c r="Q86" s="14">
        <f>_xlfn.XLOOKUP(Matka[[#This Row],[5]],$B$2:$B$13,$C$2:$C$13,0,0)</f>
        <v>0</v>
      </c>
      <c r="R86" s="14">
        <f>_xlfn.XLOOKUP(Matka[[#This Row],[6]],$B$2:$B$13,$C$2:$C$13,0,0)</f>
        <v>0</v>
      </c>
      <c r="S86" s="15">
        <v>0</v>
      </c>
      <c r="T86" s="15">
        <v>0</v>
      </c>
      <c r="U86" s="15">
        <v>0.75</v>
      </c>
      <c r="V86" s="15">
        <v>0.25</v>
      </c>
      <c r="W86" s="15">
        <v>0</v>
      </c>
      <c r="X86" s="15">
        <v>0</v>
      </c>
      <c r="Y86" s="14">
        <f t="shared" si="2"/>
        <v>1</v>
      </c>
      <c r="Z86" s="15">
        <f>SUM(Matka[[#This Row],[Edycja I]:[Sztafety VI]])</f>
        <v>2</v>
      </c>
      <c r="AA86" s="14" t="str">
        <f>_xlfn.TEXTJOIN(" | ",1,Matka[[#This Row],[Top1]],Matka[[#This Row],[Top2]],Matka[[#This Row],[Top3]],Matka[[#This Row],[Top4]])</f>
        <v>9 | 99 | 99 | 99</v>
      </c>
      <c r="AB86" s="14">
        <f>IFERROR(SMALL(Matka[[#This Row],[1]:[6]],1),99)</f>
        <v>9</v>
      </c>
      <c r="AC86" s="14">
        <f>IFERROR(SMALL(Matka[[#This Row],[1]:[6]],2),99)</f>
        <v>99</v>
      </c>
      <c r="AD86" s="14">
        <f>IFERROR(SMALL(Matka[[#This Row],[1]:[6]],3),99)</f>
        <v>99</v>
      </c>
      <c r="AE86" s="14">
        <f>IFERROR(SMALL(Matka[[#This Row],[1]:[6]],4),99)</f>
        <v>99</v>
      </c>
    </row>
    <row r="87" spans="1:31" hidden="1" x14ac:dyDescent="0.25">
      <c r="A87" s="3">
        <v>74</v>
      </c>
      <c r="B87" t="s">
        <v>2277</v>
      </c>
      <c r="C87" s="13" t="str">
        <f>_xlfn.XLOOKUP(Matka[[#This Row],[Nazwisko i Imię]],Licencje[Nazw i imię],Licencje[Płeć],"",0)</f>
        <v>K</v>
      </c>
      <c r="D87" s="13" t="str">
        <f>_xlfn.XLOOKUP(Matka[[#This Row],[Nazwisko i Imię]],Licencje[Nazw i imię],Licencje[Kat.],"",0)</f>
        <v>E-2</v>
      </c>
      <c r="E87" s="13" t="str">
        <f>_xlfn.XLOOKUP(Matka[[#This Row],[Nazwisko i Imię]],Licencje[Nazw i imię],Licencje[Klub],"",0)</f>
        <v>MKS Cuprum Lubin</v>
      </c>
      <c r="F87" s="13" t="str">
        <f>_xlfn.XLOOKUP(Matka[[#This Row],[Nazwisko i Imię]],Licencje[Nazw i imię],Licencje[Szkoła],"",0)</f>
        <v>SP 8 Lubin</v>
      </c>
      <c r="H87" s="13">
        <v>10</v>
      </c>
      <c r="I87" s="13">
        <v>10</v>
      </c>
      <c r="J87" s="13">
        <v>12</v>
      </c>
      <c r="M87" s="14">
        <f>_xlfn.XLOOKUP(Matka[[#This Row],[1]],$B$2:$B$13,$C$2:$C$13,0,0)</f>
        <v>0</v>
      </c>
      <c r="N87" s="14">
        <f>_xlfn.XLOOKUP(Matka[[#This Row],[2]],$B$2:$B$13,$C$2:$C$13,0,0)</f>
        <v>1</v>
      </c>
      <c r="O87" s="14">
        <f>_xlfn.XLOOKUP(Matka[[#This Row],[3]],$B$2:$B$13,$C$2:$C$13,0,0)</f>
        <v>1</v>
      </c>
      <c r="P87" s="14">
        <f>_xlfn.XLOOKUP(Matka[[#This Row],[4]],$B$2:$B$13,$C$2:$C$13,0,0)</f>
        <v>1</v>
      </c>
      <c r="Q87" s="14">
        <f>_xlfn.XLOOKUP(Matka[[#This Row],[5]],$B$2:$B$13,$C$2:$C$13,0,0)</f>
        <v>0</v>
      </c>
      <c r="R87" s="14">
        <f>_xlfn.XLOOKUP(Matka[[#This Row],[6]],$B$2:$B$13,$C$2:$C$13,0,0)</f>
        <v>0</v>
      </c>
      <c r="S87" s="15">
        <v>0</v>
      </c>
      <c r="T87" s="15">
        <v>0</v>
      </c>
      <c r="U87" s="15">
        <v>1</v>
      </c>
      <c r="V87" s="15">
        <v>0.75</v>
      </c>
      <c r="W87" s="15">
        <v>0</v>
      </c>
      <c r="X87" s="15">
        <v>0</v>
      </c>
      <c r="Y87" s="14">
        <f t="shared" si="2"/>
        <v>3</v>
      </c>
      <c r="Z87" s="15">
        <f>SUM(Matka[[#This Row],[Edycja I]:[Sztafety VI]])</f>
        <v>4.75</v>
      </c>
      <c r="AA87" s="14" t="str">
        <f>_xlfn.TEXTJOIN(" | ",1,Matka[[#This Row],[Top1]],Matka[[#This Row],[Top2]],Matka[[#This Row],[Top3]],Matka[[#This Row],[Top4]])</f>
        <v>10 | 10 | 12 | 99</v>
      </c>
      <c r="AB87" s="14">
        <f>IFERROR(SMALL(Matka[[#This Row],[1]:[6]],1),99)</f>
        <v>10</v>
      </c>
      <c r="AC87" s="14">
        <f>IFERROR(SMALL(Matka[[#This Row],[1]:[6]],2),99)</f>
        <v>10</v>
      </c>
      <c r="AD87" s="14">
        <f>IFERROR(SMALL(Matka[[#This Row],[1]:[6]],3),99)</f>
        <v>12</v>
      </c>
      <c r="AE87" s="14">
        <f>IFERROR(SMALL(Matka[[#This Row],[1]:[6]],4),99)</f>
        <v>99</v>
      </c>
    </row>
    <row r="88" spans="1:31" hidden="1" x14ac:dyDescent="0.25">
      <c r="A88" s="3">
        <v>75</v>
      </c>
      <c r="B88" t="s">
        <v>3229</v>
      </c>
      <c r="C88" s="13" t="str">
        <f>_xlfn.XLOOKUP(Matka[[#This Row],[Nazwisko i Imię]],Licencje[Nazw i imię],Licencje[Płeć],"",0)</f>
        <v>K</v>
      </c>
      <c r="D88" s="13" t="str">
        <f>_xlfn.XLOOKUP(Matka[[#This Row],[Nazwisko i Imię]],Licencje[Nazw i imię],Licencje[Kat.],"",0)</f>
        <v>F-2</v>
      </c>
      <c r="E88" s="13" t="str">
        <f>_xlfn.XLOOKUP(Matka[[#This Row],[Nazwisko i Imię]],Licencje[Nazw i imię],Licencje[Klub],"",0)</f>
        <v>SKŁ Górnik Sanok</v>
      </c>
      <c r="F88" s="13" t="str">
        <f>_xlfn.XLOOKUP(Matka[[#This Row],[Nazwisko i Imię]],Licencje[Nazw i imię],Licencje[Szkoła],"",0)</f>
        <v>SP 3 Sanok</v>
      </c>
      <c r="K88" s="13">
        <v>11</v>
      </c>
      <c r="M88" s="14">
        <f>_xlfn.XLOOKUP(Matka[[#This Row],[1]],$B$2:$B$13,$C$2:$C$13,0,0)</f>
        <v>0</v>
      </c>
      <c r="N88" s="14">
        <f>_xlfn.XLOOKUP(Matka[[#This Row],[2]],$B$2:$B$13,$C$2:$C$13,0,0)</f>
        <v>0</v>
      </c>
      <c r="O88" s="14">
        <f>_xlfn.XLOOKUP(Matka[[#This Row],[3]],$B$2:$B$13,$C$2:$C$13,0,0)</f>
        <v>0</v>
      </c>
      <c r="P88" s="14">
        <f>_xlfn.XLOOKUP(Matka[[#This Row],[4]],$B$2:$B$13,$C$2:$C$13,0,0)</f>
        <v>0</v>
      </c>
      <c r="Q88" s="14">
        <f>_xlfn.XLOOKUP(Matka[[#This Row],[5]],$B$2:$B$13,$C$2:$C$13,0,0)</f>
        <v>1</v>
      </c>
      <c r="R88" s="14">
        <f>_xlfn.XLOOKUP(Matka[[#This Row],[6]],$B$2:$B$13,$C$2:$C$13,0,0)</f>
        <v>0</v>
      </c>
      <c r="S88" s="15">
        <v>0</v>
      </c>
      <c r="T88" s="15">
        <v>0</v>
      </c>
      <c r="U88" s="15">
        <v>0</v>
      </c>
      <c r="V88" s="15">
        <v>0.25</v>
      </c>
      <c r="W88" s="15">
        <v>0.75</v>
      </c>
      <c r="X88" s="15">
        <v>0</v>
      </c>
      <c r="Y88" s="14">
        <f t="shared" si="2"/>
        <v>1</v>
      </c>
      <c r="Z88" s="15">
        <f>SUM(Matka[[#This Row],[Edycja I]:[Sztafety VI]])</f>
        <v>2</v>
      </c>
      <c r="AA88" s="14" t="str">
        <f>_xlfn.TEXTJOIN(" | ",1,Matka[[#This Row],[Top1]],Matka[[#This Row],[Top2]],Matka[[#This Row],[Top3]],Matka[[#This Row],[Top4]])</f>
        <v>11 | 99 | 99 | 99</v>
      </c>
      <c r="AB88" s="14">
        <f>IFERROR(SMALL(Matka[[#This Row],[1]:[6]],1),99)</f>
        <v>11</v>
      </c>
      <c r="AC88" s="14">
        <f>IFERROR(SMALL(Matka[[#This Row],[1]:[6]],2),99)</f>
        <v>99</v>
      </c>
      <c r="AD88" s="14">
        <f>IFERROR(SMALL(Matka[[#This Row],[1]:[6]],3),99)</f>
        <v>99</v>
      </c>
      <c r="AE88" s="14">
        <f>IFERROR(SMALL(Matka[[#This Row],[1]:[6]],4),99)</f>
        <v>99</v>
      </c>
    </row>
    <row r="89" spans="1:31" hidden="1" x14ac:dyDescent="0.25">
      <c r="A89" s="3">
        <v>76</v>
      </c>
      <c r="B89" t="s">
        <v>3206</v>
      </c>
      <c r="C89" s="13" t="str">
        <f>_xlfn.XLOOKUP(Matka[[#This Row],[Nazwisko i Imię]],Licencje[Nazw i imię],Licencje[Płeć],"",0)</f>
        <v>K</v>
      </c>
      <c r="D89" s="13" t="str">
        <f>_xlfn.XLOOKUP(Matka[[#This Row],[Nazwisko i Imię]],Licencje[Nazw i imię],Licencje[Kat.],"",0)</f>
        <v>F-2</v>
      </c>
      <c r="E89" s="13" t="str">
        <f>_xlfn.XLOOKUP(Matka[[#This Row],[Nazwisko i Imię]],Licencje[Nazw i imię],Licencje[Klub],"",0)</f>
        <v>Fundacja ŁiSW Legia Warszawa</v>
      </c>
      <c r="F89" s="13">
        <f>_xlfn.XLOOKUP(Matka[[#This Row],[Nazwisko i Imię]],Licencje[Nazw i imię],Licencje[Szkoła],"",0)</f>
        <v>0</v>
      </c>
      <c r="I89" s="13">
        <v>1</v>
      </c>
      <c r="J89" s="13">
        <v>5</v>
      </c>
      <c r="K89" s="13">
        <v>3</v>
      </c>
      <c r="M89" s="14">
        <f>_xlfn.XLOOKUP(Matka[[#This Row],[1]],$B$2:$B$13,$C$2:$C$13,0,0)</f>
        <v>0</v>
      </c>
      <c r="N89" s="14">
        <f>_xlfn.XLOOKUP(Matka[[#This Row],[2]],$B$2:$B$13,$C$2:$C$13,0,0)</f>
        <v>0</v>
      </c>
      <c r="O89" s="14">
        <f>_xlfn.XLOOKUP(Matka[[#This Row],[3]],$B$2:$B$13,$C$2:$C$13,0,0)</f>
        <v>9</v>
      </c>
      <c r="P89" s="14">
        <f>_xlfn.XLOOKUP(Matka[[#This Row],[4]],$B$2:$B$13,$C$2:$C$13,0,0)</f>
        <v>3</v>
      </c>
      <c r="Q89" s="14">
        <f>_xlfn.XLOOKUP(Matka[[#This Row],[5]],$B$2:$B$13,$C$2:$C$13,0,0)</f>
        <v>5</v>
      </c>
      <c r="R89" s="14">
        <f>_xlfn.XLOOKUP(Matka[[#This Row],[6]],$B$2:$B$13,$C$2:$C$13,0,0)</f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4">
        <f t="shared" si="2"/>
        <v>17</v>
      </c>
      <c r="Z89" s="15">
        <f>SUM(Matka[[#This Row],[Edycja I]:[Sztafety VI]])</f>
        <v>17</v>
      </c>
      <c r="AA89" s="14" t="str">
        <f>_xlfn.TEXTJOIN(" | ",1,Matka[[#This Row],[Top1]],Matka[[#This Row],[Top2]],Matka[[#This Row],[Top3]],Matka[[#This Row],[Top4]])</f>
        <v>1 | 3 | 5 | 99</v>
      </c>
      <c r="AB89" s="14">
        <f>IFERROR(SMALL(Matka[[#This Row],[1]:[6]],1),99)</f>
        <v>1</v>
      </c>
      <c r="AC89" s="14">
        <f>IFERROR(SMALL(Matka[[#This Row],[1]:[6]],2),99)</f>
        <v>3</v>
      </c>
      <c r="AD89" s="14">
        <f>IFERROR(SMALL(Matka[[#This Row],[1]:[6]],3),99)</f>
        <v>5</v>
      </c>
      <c r="AE89" s="14">
        <f>IFERROR(SMALL(Matka[[#This Row],[1]:[6]],4),99)</f>
        <v>99</v>
      </c>
    </row>
    <row r="90" spans="1:31" hidden="1" x14ac:dyDescent="0.25">
      <c r="A90" s="3">
        <v>77</v>
      </c>
      <c r="B90" t="s">
        <v>2342</v>
      </c>
      <c r="C90" s="13" t="str">
        <f>_xlfn.XLOOKUP(Matka[[#This Row],[Nazwisko i Imię]],Licencje[Nazw i imię],Licencje[Płeć],"",0)</f>
        <v>K</v>
      </c>
      <c r="D90" s="13" t="str">
        <f>_xlfn.XLOOKUP(Matka[[#This Row],[Nazwisko i Imię]],Licencje[Nazw i imię],Licencje[Kat.],"",0)</f>
        <v>D-2</v>
      </c>
      <c r="E90" s="13" t="str">
        <f>_xlfn.XLOOKUP(Matka[[#This Row],[Nazwisko i Imię]],Licencje[Nazw i imię],Licencje[Klub],"",0)</f>
        <v>UKS Giżycko</v>
      </c>
      <c r="F90" s="13" t="str">
        <f>_xlfn.XLOOKUP(Matka[[#This Row],[Nazwisko i Imię]],Licencje[Nazw i imię],Licencje[Szkoła],"",0)</f>
        <v>SP 4 Giżycko</v>
      </c>
      <c r="G90" s="13">
        <v>3</v>
      </c>
      <c r="H90" s="13">
        <v>1</v>
      </c>
      <c r="I90" s="13">
        <v>2</v>
      </c>
      <c r="J90" s="13">
        <v>2</v>
      </c>
      <c r="M90" s="14">
        <f>_xlfn.XLOOKUP(Matka[[#This Row],[1]],$B$2:$B$13,$C$2:$C$13,0,0)</f>
        <v>5</v>
      </c>
      <c r="N90" s="14">
        <f>_xlfn.XLOOKUP(Matka[[#This Row],[2]],$B$2:$B$13,$C$2:$C$13,0,0)</f>
        <v>9</v>
      </c>
      <c r="O90" s="14">
        <f>_xlfn.XLOOKUP(Matka[[#This Row],[3]],$B$2:$B$13,$C$2:$C$13,0,0)</f>
        <v>7</v>
      </c>
      <c r="P90" s="14">
        <f>_xlfn.XLOOKUP(Matka[[#This Row],[4]],$B$2:$B$13,$C$2:$C$13,0,0)</f>
        <v>7</v>
      </c>
      <c r="Q90" s="14">
        <f>_xlfn.XLOOKUP(Matka[[#This Row],[5]],$B$2:$B$13,$C$2:$C$13,0,0)</f>
        <v>0</v>
      </c>
      <c r="R90" s="14">
        <f>_xlfn.XLOOKUP(Matka[[#This Row],[6]],$B$2:$B$13,$C$2:$C$13,0,0)</f>
        <v>0</v>
      </c>
      <c r="S90" s="15">
        <v>0</v>
      </c>
      <c r="T90" s="15">
        <v>2.5</v>
      </c>
      <c r="U90" s="15">
        <v>0</v>
      </c>
      <c r="V90" s="15">
        <v>3.5</v>
      </c>
      <c r="W90" s="15">
        <v>0</v>
      </c>
      <c r="X90" s="15">
        <v>0</v>
      </c>
      <c r="Y90" s="14">
        <f t="shared" si="2"/>
        <v>28</v>
      </c>
      <c r="Z90" s="15">
        <f>SUM(Matka[[#This Row],[Edycja I]:[Sztafety VI]])</f>
        <v>34</v>
      </c>
      <c r="AA90" s="14" t="str">
        <f>_xlfn.TEXTJOIN(" | ",1,Matka[[#This Row],[Top1]],Matka[[#This Row],[Top2]],Matka[[#This Row],[Top3]],Matka[[#This Row],[Top4]])</f>
        <v>1 | 2 | 2 | 3</v>
      </c>
      <c r="AB90" s="14">
        <f>IFERROR(SMALL(Matka[[#This Row],[1]:[6]],1),99)</f>
        <v>1</v>
      </c>
      <c r="AC90" s="14">
        <f>IFERROR(SMALL(Matka[[#This Row],[1]:[6]],2),99)</f>
        <v>2</v>
      </c>
      <c r="AD90" s="14">
        <f>IFERROR(SMALL(Matka[[#This Row],[1]:[6]],3),99)</f>
        <v>2</v>
      </c>
      <c r="AE90" s="14">
        <f>IFERROR(SMALL(Matka[[#This Row],[1]:[6]],4),99)</f>
        <v>3</v>
      </c>
    </row>
    <row r="91" spans="1:31" hidden="1" x14ac:dyDescent="0.25">
      <c r="A91" s="3">
        <v>78</v>
      </c>
      <c r="B91" t="s">
        <v>3182</v>
      </c>
      <c r="C91" s="13" t="str">
        <f>_xlfn.XLOOKUP(Matka[[#This Row],[Nazwisko i Imię]],Licencje[Nazw i imię],Licencje[Płeć],"",0)</f>
        <v>M</v>
      </c>
      <c r="D91" s="13" t="str">
        <f>_xlfn.XLOOKUP(Matka[[#This Row],[Nazwisko i Imię]],Licencje[Nazw i imię],Licencje[Kat.],"",0)</f>
        <v>E-2</v>
      </c>
      <c r="E91" s="13" t="str">
        <f>_xlfn.XLOOKUP(Matka[[#This Row],[Nazwisko i Imię]],Licencje[Nazw i imię],Licencje[Klub],"",0)</f>
        <v>MKS Cuprum Lubin</v>
      </c>
      <c r="F91" s="13" t="str">
        <f>_xlfn.XLOOKUP(Matka[[#This Row],[Nazwisko i Imię]],Licencje[Nazw i imię],Licencje[Szkoła],"",0)</f>
        <v>SP 14 Lubin</v>
      </c>
      <c r="G91" s="13">
        <v>12</v>
      </c>
      <c r="I91" s="13">
        <v>7</v>
      </c>
      <c r="M91" s="14">
        <f>_xlfn.XLOOKUP(Matka[[#This Row],[1]],$B$2:$B$13,$C$2:$C$13,0,0)</f>
        <v>1</v>
      </c>
      <c r="N91" s="14">
        <f>_xlfn.XLOOKUP(Matka[[#This Row],[2]],$B$2:$B$13,$C$2:$C$13,0,0)</f>
        <v>0</v>
      </c>
      <c r="O91" s="14">
        <f>_xlfn.XLOOKUP(Matka[[#This Row],[3]],$B$2:$B$13,$C$2:$C$13,0,0)</f>
        <v>2</v>
      </c>
      <c r="P91" s="14">
        <f>_xlfn.XLOOKUP(Matka[[#This Row],[4]],$B$2:$B$13,$C$2:$C$13,0,0)</f>
        <v>0</v>
      </c>
      <c r="Q91" s="14">
        <f>_xlfn.XLOOKUP(Matka[[#This Row],[5]],$B$2:$B$13,$C$2:$C$13,0,0)</f>
        <v>0</v>
      </c>
      <c r="R91" s="14">
        <f>_xlfn.XLOOKUP(Matka[[#This Row],[6]],$B$2:$B$13,$C$2:$C$13,0,0)</f>
        <v>0</v>
      </c>
      <c r="S91" s="15">
        <v>0</v>
      </c>
      <c r="T91" s="15">
        <v>0</v>
      </c>
      <c r="U91" s="15">
        <v>2.25</v>
      </c>
      <c r="V91" s="15">
        <v>1.25</v>
      </c>
      <c r="W91" s="15">
        <v>0</v>
      </c>
      <c r="X91" s="15">
        <v>0</v>
      </c>
      <c r="Y91" s="14">
        <f t="shared" si="2"/>
        <v>3</v>
      </c>
      <c r="Z91" s="15">
        <f>SUM(Matka[[#This Row],[Edycja I]:[Sztafety VI]])</f>
        <v>6.5</v>
      </c>
      <c r="AA91" s="14" t="str">
        <f>_xlfn.TEXTJOIN(" | ",1,Matka[[#This Row],[Top1]],Matka[[#This Row],[Top2]],Matka[[#This Row],[Top3]],Matka[[#This Row],[Top4]])</f>
        <v>7 | 12 | 99 | 99</v>
      </c>
      <c r="AB91" s="14">
        <f>IFERROR(SMALL(Matka[[#This Row],[1]:[6]],1),99)</f>
        <v>7</v>
      </c>
      <c r="AC91" s="14">
        <f>IFERROR(SMALL(Matka[[#This Row],[1]:[6]],2),99)</f>
        <v>12</v>
      </c>
      <c r="AD91" s="14">
        <f>IFERROR(SMALL(Matka[[#This Row],[1]:[6]],3),99)</f>
        <v>99</v>
      </c>
      <c r="AE91" s="14">
        <f>IFERROR(SMALL(Matka[[#This Row],[1]:[6]],4),99)</f>
        <v>99</v>
      </c>
    </row>
    <row r="92" spans="1:31" hidden="1" x14ac:dyDescent="0.25">
      <c r="A92" s="3">
        <v>79</v>
      </c>
      <c r="B92" t="s">
        <v>3178</v>
      </c>
      <c r="C92" s="13" t="str">
        <f>_xlfn.XLOOKUP(Matka[[#This Row],[Nazwisko i Imię]],Licencje[Nazw i imię],Licencje[Płeć],"",0)</f>
        <v>K</v>
      </c>
      <c r="D92" s="13" t="str">
        <f>_xlfn.XLOOKUP(Matka[[#This Row],[Nazwisko i Imię]],Licencje[Nazw i imię],Licencje[Kat.],"",0)</f>
        <v>E-2</v>
      </c>
      <c r="E92" s="13" t="str">
        <f>_xlfn.XLOOKUP(Matka[[#This Row],[Nazwisko i Imię]],Licencje[Nazw i imię],Licencje[Klub],"",0)</f>
        <v>Akademia Sportowego Rozwoju Natalii Czerwonki</v>
      </c>
      <c r="F92" s="13" t="str">
        <f>_xlfn.XLOOKUP(Matka[[#This Row],[Nazwisko i Imię]],Licencje[Nazw i imię],Licencje[Szkoła],"",0)</f>
        <v>SP nr 9 Lubin</v>
      </c>
      <c r="G92" s="13">
        <v>8</v>
      </c>
      <c r="H92" s="13">
        <v>11</v>
      </c>
      <c r="M92" s="14">
        <f>_xlfn.XLOOKUP(Matka[[#This Row],[1]],$B$2:$B$13,$C$2:$C$13,0,0)</f>
        <v>2</v>
      </c>
      <c r="N92" s="14">
        <f>_xlfn.XLOOKUP(Matka[[#This Row],[2]],$B$2:$B$13,$C$2:$C$13,0,0)</f>
        <v>1</v>
      </c>
      <c r="O92" s="14">
        <f>_xlfn.XLOOKUP(Matka[[#This Row],[3]],$B$2:$B$13,$C$2:$C$13,0,0)</f>
        <v>0</v>
      </c>
      <c r="P92" s="14">
        <f>_xlfn.XLOOKUP(Matka[[#This Row],[4]],$B$2:$B$13,$C$2:$C$13,0,0)</f>
        <v>0</v>
      </c>
      <c r="Q92" s="14">
        <f>_xlfn.XLOOKUP(Matka[[#This Row],[5]],$B$2:$B$13,$C$2:$C$13,0,0)</f>
        <v>0</v>
      </c>
      <c r="R92" s="14">
        <f>_xlfn.XLOOKUP(Matka[[#This Row],[6]],$B$2:$B$13,$C$2:$C$13,0,0)</f>
        <v>0</v>
      </c>
      <c r="S92" s="15">
        <v>0</v>
      </c>
      <c r="T92" s="15">
        <v>0</v>
      </c>
      <c r="U92" s="15">
        <v>0</v>
      </c>
      <c r="V92" s="15">
        <v>0.75</v>
      </c>
      <c r="W92" s="15">
        <v>0</v>
      </c>
      <c r="X92" s="15">
        <v>0</v>
      </c>
      <c r="Y92" s="14">
        <f t="shared" si="2"/>
        <v>3</v>
      </c>
      <c r="Z92" s="15">
        <f>SUM(Matka[[#This Row],[Edycja I]:[Sztafety VI]])</f>
        <v>3.75</v>
      </c>
      <c r="AA92" s="14" t="str">
        <f>_xlfn.TEXTJOIN(" | ",1,Matka[[#This Row],[Top1]],Matka[[#This Row],[Top2]],Matka[[#This Row],[Top3]],Matka[[#This Row],[Top4]])</f>
        <v>8 | 11 | 99 | 99</v>
      </c>
      <c r="AB92" s="14">
        <f>IFERROR(SMALL(Matka[[#This Row],[1]:[6]],1),99)</f>
        <v>8</v>
      </c>
      <c r="AC92" s="14">
        <f>IFERROR(SMALL(Matka[[#This Row],[1]:[6]],2),99)</f>
        <v>11</v>
      </c>
      <c r="AD92" s="14">
        <f>IFERROR(SMALL(Matka[[#This Row],[1]:[6]],3),99)</f>
        <v>99</v>
      </c>
      <c r="AE92" s="14">
        <f>IFERROR(SMALL(Matka[[#This Row],[1]:[6]],4),99)</f>
        <v>99</v>
      </c>
    </row>
    <row r="93" spans="1:31" hidden="1" x14ac:dyDescent="0.25">
      <c r="A93" s="3">
        <v>80</v>
      </c>
      <c r="B93" t="s">
        <v>2360</v>
      </c>
      <c r="C93" s="13" t="str">
        <f>_xlfn.XLOOKUP(Matka[[#This Row],[Nazwisko i Imię]],Licencje[Nazw i imię],Licencje[Płeć],"",0)</f>
        <v>K</v>
      </c>
      <c r="D93" s="13" t="str">
        <f>_xlfn.XLOOKUP(Matka[[#This Row],[Nazwisko i Imię]],Licencje[Nazw i imię],Licencje[Kat.],"",0)</f>
        <v>D-1</v>
      </c>
      <c r="E93" s="13" t="str">
        <f>_xlfn.XLOOKUP(Matka[[#This Row],[Nazwisko i Imię]],Licencje[Nazw i imię],Licencje[Klub],"",0)</f>
        <v>UKS 3 Milanówek</v>
      </c>
      <c r="F93" s="13" t="str">
        <f>_xlfn.XLOOKUP(Matka[[#This Row],[Nazwisko i Imię]],Licencje[Nazw i imię],Licencje[Szkoła],"",0)</f>
        <v>SP 3 Milanówek</v>
      </c>
      <c r="G93" s="13">
        <v>6</v>
      </c>
      <c r="H93" s="13">
        <v>8</v>
      </c>
      <c r="I93" s="13">
        <v>8</v>
      </c>
      <c r="J93" s="13">
        <v>8</v>
      </c>
      <c r="K93" s="13">
        <v>5</v>
      </c>
      <c r="M93" s="14">
        <f>_xlfn.XLOOKUP(Matka[[#This Row],[1]],$B$2:$B$13,$C$2:$C$13,0,0)</f>
        <v>3</v>
      </c>
      <c r="N93" s="14">
        <f>_xlfn.XLOOKUP(Matka[[#This Row],[2]],$B$2:$B$13,$C$2:$C$13,0,0)</f>
        <v>2</v>
      </c>
      <c r="O93" s="14">
        <f>_xlfn.XLOOKUP(Matka[[#This Row],[3]],$B$2:$B$13,$C$2:$C$13,0,0)</f>
        <v>2</v>
      </c>
      <c r="P93" s="14">
        <f>_xlfn.XLOOKUP(Matka[[#This Row],[4]],$B$2:$B$13,$C$2:$C$13,0,0)</f>
        <v>2</v>
      </c>
      <c r="Q93" s="14">
        <f>_xlfn.XLOOKUP(Matka[[#This Row],[5]],$B$2:$B$13,$C$2:$C$13,0,0)</f>
        <v>3</v>
      </c>
      <c r="R93" s="14">
        <f>_xlfn.XLOOKUP(Matka[[#This Row],[6]],$B$2:$B$13,$C$2:$C$13,0,0)</f>
        <v>0</v>
      </c>
      <c r="S93" s="15">
        <f>4/3</f>
        <v>1.3333333333333333</v>
      </c>
      <c r="T93" s="15">
        <v>0.5</v>
      </c>
      <c r="U93" s="15">
        <f>4/3</f>
        <v>1.3333333333333333</v>
      </c>
      <c r="V93" s="15">
        <v>0.5</v>
      </c>
      <c r="W93" s="15">
        <f>2/3</f>
        <v>0.66666666666666663</v>
      </c>
      <c r="X93" s="15">
        <v>0</v>
      </c>
      <c r="Y93" s="14">
        <f t="shared" si="2"/>
        <v>10</v>
      </c>
      <c r="Z93" s="15">
        <f>SUM(Matka[[#This Row],[Edycja I]:[Sztafety VI]])</f>
        <v>16.333333333333336</v>
      </c>
      <c r="AA93" s="14" t="str">
        <f>_xlfn.TEXTJOIN(" | ",1,Matka[[#This Row],[Top1]],Matka[[#This Row],[Top2]],Matka[[#This Row],[Top3]],Matka[[#This Row],[Top4]])</f>
        <v>5 | 6 | 8 | 8</v>
      </c>
      <c r="AB93" s="14">
        <f>IFERROR(SMALL(Matka[[#This Row],[1]:[6]],1),99)</f>
        <v>5</v>
      </c>
      <c r="AC93" s="14">
        <f>IFERROR(SMALL(Matka[[#This Row],[1]:[6]],2),99)</f>
        <v>6</v>
      </c>
      <c r="AD93" s="14">
        <f>IFERROR(SMALL(Matka[[#This Row],[1]:[6]],3),99)</f>
        <v>8</v>
      </c>
      <c r="AE93" s="14">
        <f>IFERROR(SMALL(Matka[[#This Row],[1]:[6]],4),99)</f>
        <v>8</v>
      </c>
    </row>
    <row r="94" spans="1:31" hidden="1" x14ac:dyDescent="0.25">
      <c r="A94" s="3">
        <v>81</v>
      </c>
      <c r="B94" t="s">
        <v>3198</v>
      </c>
      <c r="C94" s="13" t="str">
        <f>_xlfn.XLOOKUP(Matka[[#This Row],[Nazwisko i Imię]],Licencje[Nazw i imię],Licencje[Płeć],"",0)</f>
        <v>M</v>
      </c>
      <c r="D94" s="13" t="str">
        <f>_xlfn.XLOOKUP(Matka[[#This Row],[Nazwisko i Imię]],Licencje[Nazw i imię],Licencje[Kat.],"",0)</f>
        <v>E-1</v>
      </c>
      <c r="E94" s="13" t="str">
        <f>_xlfn.XLOOKUP(Matka[[#This Row],[Nazwisko i Imię]],Licencje[Nazw i imię],Licencje[Klub],"",0)</f>
        <v>UKS 3 Milanówek</v>
      </c>
      <c r="F94" s="13" t="str">
        <f>_xlfn.XLOOKUP(Matka[[#This Row],[Nazwisko i Imię]],Licencje[Nazw i imię],Licencje[Szkoła],"",0)</f>
        <v>SP 3 Milanówek</v>
      </c>
      <c r="H94" s="13">
        <v>8</v>
      </c>
      <c r="J94" s="13">
        <v>9</v>
      </c>
      <c r="M94" s="14">
        <f>_xlfn.XLOOKUP(Matka[[#This Row],[1]],$B$2:$B$13,$C$2:$C$13,0,0)</f>
        <v>0</v>
      </c>
      <c r="N94" s="14">
        <f>_xlfn.XLOOKUP(Matka[[#This Row],[2]],$B$2:$B$13,$C$2:$C$13,0,0)</f>
        <v>2</v>
      </c>
      <c r="O94" s="14">
        <f>_xlfn.XLOOKUP(Matka[[#This Row],[3]],$B$2:$B$13,$C$2:$C$13,0,0)</f>
        <v>0</v>
      </c>
      <c r="P94" s="14">
        <f>_xlfn.XLOOKUP(Matka[[#This Row],[4]],$B$2:$B$13,$C$2:$C$13,0,0)</f>
        <v>1</v>
      </c>
      <c r="Q94" s="14">
        <f>_xlfn.XLOOKUP(Matka[[#This Row],[5]],$B$2:$B$13,$C$2:$C$13,0,0)</f>
        <v>0</v>
      </c>
      <c r="R94" s="14">
        <f>_xlfn.XLOOKUP(Matka[[#This Row],[6]],$B$2:$B$13,$C$2:$C$13,0,0)</f>
        <v>0</v>
      </c>
      <c r="S94" s="15">
        <v>0</v>
      </c>
      <c r="T94" s="15">
        <v>0</v>
      </c>
      <c r="U94" s="15">
        <v>0</v>
      </c>
      <c r="V94" s="15">
        <v>2.25</v>
      </c>
      <c r="W94" s="15">
        <v>0</v>
      </c>
      <c r="X94" s="15">
        <v>0</v>
      </c>
      <c r="Y94" s="14">
        <f t="shared" si="2"/>
        <v>3</v>
      </c>
      <c r="Z94" s="15">
        <f>SUM(Matka[[#This Row],[Edycja I]:[Sztafety VI]])</f>
        <v>5.25</v>
      </c>
      <c r="AA94" s="14" t="str">
        <f>_xlfn.TEXTJOIN(" | ",1,Matka[[#This Row],[Top1]],Matka[[#This Row],[Top2]],Matka[[#This Row],[Top3]],Matka[[#This Row],[Top4]])</f>
        <v>8 | 9 | 99 | 99</v>
      </c>
      <c r="AB94" s="14">
        <f>IFERROR(SMALL(Matka[[#This Row],[1]:[6]],1),99)</f>
        <v>8</v>
      </c>
      <c r="AC94" s="14">
        <f>IFERROR(SMALL(Matka[[#This Row],[1]:[6]],2),99)</f>
        <v>9</v>
      </c>
      <c r="AD94" s="14">
        <f>IFERROR(SMALL(Matka[[#This Row],[1]:[6]],3),99)</f>
        <v>99</v>
      </c>
      <c r="AE94" s="14">
        <f>IFERROR(SMALL(Matka[[#This Row],[1]:[6]],4),99)</f>
        <v>99</v>
      </c>
    </row>
    <row r="95" spans="1:31" hidden="1" x14ac:dyDescent="0.25">
      <c r="A95" s="3">
        <v>82</v>
      </c>
      <c r="B95" t="s">
        <v>2362</v>
      </c>
      <c r="C95" s="13" t="str">
        <f>_xlfn.XLOOKUP(Matka[[#This Row],[Nazwisko i Imię]],Licencje[Nazw i imię],Licencje[Płeć],"",0)</f>
        <v>M</v>
      </c>
      <c r="D95" s="13" t="str">
        <f>_xlfn.XLOOKUP(Matka[[#This Row],[Nazwisko i Imię]],Licencje[Nazw i imię],Licencje[Kat.],"",0)</f>
        <v>D-1</v>
      </c>
      <c r="E95" s="13" t="str">
        <f>_xlfn.XLOOKUP(Matka[[#This Row],[Nazwisko i Imię]],Licencje[Nazw i imię],Licencje[Klub],"",0)</f>
        <v>UKS 3 Milanówek</v>
      </c>
      <c r="F95" s="13" t="str">
        <f>_xlfn.XLOOKUP(Matka[[#This Row],[Nazwisko i Imię]],Licencje[Nazw i imię],Licencje[Szkoła],"",0)</f>
        <v>SP 3 Milanówek</v>
      </c>
      <c r="G95" s="13">
        <v>2</v>
      </c>
      <c r="H95" s="13">
        <v>2</v>
      </c>
      <c r="I95" s="13">
        <v>2</v>
      </c>
      <c r="J95" s="13">
        <v>1</v>
      </c>
      <c r="K95" s="13">
        <v>3</v>
      </c>
      <c r="M95" s="14">
        <f>_xlfn.XLOOKUP(Matka[[#This Row],[1]],$B$2:$B$13,$C$2:$C$13,0,0)</f>
        <v>7</v>
      </c>
      <c r="N95" s="14">
        <f>_xlfn.XLOOKUP(Matka[[#This Row],[2]],$B$2:$B$13,$C$2:$C$13,0,0)</f>
        <v>7</v>
      </c>
      <c r="O95" s="14">
        <f>_xlfn.XLOOKUP(Matka[[#This Row],[3]],$B$2:$B$13,$C$2:$C$13,0,0)</f>
        <v>7</v>
      </c>
      <c r="P95" s="14">
        <f>_xlfn.XLOOKUP(Matka[[#This Row],[4]],$B$2:$B$13,$C$2:$C$13,0,0)</f>
        <v>9</v>
      </c>
      <c r="Q95" s="14">
        <f>_xlfn.XLOOKUP(Matka[[#This Row],[5]],$B$2:$B$13,$C$2:$C$13,0,0)</f>
        <v>5</v>
      </c>
      <c r="R95" s="14">
        <f>_xlfn.XLOOKUP(Matka[[#This Row],[6]],$B$2:$B$13,$C$2:$C$13,0,0)</f>
        <v>0</v>
      </c>
      <c r="S95" s="15">
        <f>5/3</f>
        <v>1.6666666666666667</v>
      </c>
      <c r="T95" s="15">
        <v>3.5</v>
      </c>
      <c r="U95" s="15">
        <v>0</v>
      </c>
      <c r="V95" s="15">
        <v>3.5</v>
      </c>
      <c r="W95" s="15">
        <v>0</v>
      </c>
      <c r="X95" s="15">
        <v>0</v>
      </c>
      <c r="Y95" s="14">
        <f t="shared" si="2"/>
        <v>30</v>
      </c>
      <c r="Z95" s="15">
        <f>SUM(Matka[[#This Row],[Edycja I]:[Sztafety VI]])</f>
        <v>43.666666666666664</v>
      </c>
      <c r="AA95" s="14" t="str">
        <f>_xlfn.TEXTJOIN(" | ",1,Matka[[#This Row],[Top1]],Matka[[#This Row],[Top2]],Matka[[#This Row],[Top3]],Matka[[#This Row],[Top4]])</f>
        <v>1 | 2 | 2 | 2</v>
      </c>
      <c r="AB95" s="14">
        <f>IFERROR(SMALL(Matka[[#This Row],[1]:[6]],1),99)</f>
        <v>1</v>
      </c>
      <c r="AC95" s="14">
        <f>IFERROR(SMALL(Matka[[#This Row],[1]:[6]],2),99)</f>
        <v>2</v>
      </c>
      <c r="AD95" s="14">
        <f>IFERROR(SMALL(Matka[[#This Row],[1]:[6]],3),99)</f>
        <v>2</v>
      </c>
      <c r="AE95" s="14">
        <f>IFERROR(SMALL(Matka[[#This Row],[1]:[6]],4),99)</f>
        <v>2</v>
      </c>
    </row>
    <row r="96" spans="1:31" hidden="1" x14ac:dyDescent="0.25">
      <c r="A96" s="3">
        <v>83</v>
      </c>
      <c r="B96" t="s">
        <v>2336</v>
      </c>
      <c r="C96" s="13" t="str">
        <f>_xlfn.XLOOKUP(Matka[[#This Row],[Nazwisko i Imię]],Licencje[Nazw i imię],Licencje[Płeć],"",0)</f>
        <v>K</v>
      </c>
      <c r="D96" s="13" t="str">
        <f>_xlfn.XLOOKUP(Matka[[#This Row],[Nazwisko i Imię]],Licencje[Nazw i imię],Licencje[Kat.],"",0)</f>
        <v>E-2</v>
      </c>
      <c r="E96" s="13" t="str">
        <f>_xlfn.XLOOKUP(Matka[[#This Row],[Nazwisko i Imię]],Licencje[Nazw i imię],Licencje[Klub],"",0)</f>
        <v>UKS Sparta Grodzisk Mazowiecki</v>
      </c>
      <c r="F96" s="13" t="str">
        <f>_xlfn.XLOOKUP(Matka[[#This Row],[Nazwisko i Imię]],Licencje[Nazw i imię],Licencje[Szkoła],"",0)</f>
        <v>SP 6 Grodzisk mazowiecki</v>
      </c>
      <c r="I96" s="13">
        <v>9</v>
      </c>
      <c r="J96" s="13">
        <v>11</v>
      </c>
      <c r="K96" s="13">
        <v>9</v>
      </c>
      <c r="M96" s="14">
        <f>_xlfn.XLOOKUP(Matka[[#This Row],[1]],$B$2:$B$13,$C$2:$C$13,0,0)</f>
        <v>0</v>
      </c>
      <c r="N96" s="14">
        <f>_xlfn.XLOOKUP(Matka[[#This Row],[2]],$B$2:$B$13,$C$2:$C$13,0,0)</f>
        <v>0</v>
      </c>
      <c r="O96" s="14">
        <f>_xlfn.XLOOKUP(Matka[[#This Row],[3]],$B$2:$B$13,$C$2:$C$13,0,0)</f>
        <v>1</v>
      </c>
      <c r="P96" s="14">
        <f>_xlfn.XLOOKUP(Matka[[#This Row],[4]],$B$2:$B$13,$C$2:$C$13,0,0)</f>
        <v>1</v>
      </c>
      <c r="Q96" s="14">
        <f>_xlfn.XLOOKUP(Matka[[#This Row],[5]],$B$2:$B$13,$C$2:$C$13,0,0)</f>
        <v>1</v>
      </c>
      <c r="R96" s="14">
        <f>_xlfn.XLOOKUP(Matka[[#This Row],[6]],$B$2:$B$13,$C$2:$C$13,0,0)</f>
        <v>0</v>
      </c>
      <c r="S96" s="15">
        <v>0</v>
      </c>
      <c r="T96" s="15">
        <v>0</v>
      </c>
      <c r="U96" s="15">
        <v>1.25</v>
      </c>
      <c r="V96" s="15">
        <v>1.25</v>
      </c>
      <c r="W96" s="15">
        <v>1.75</v>
      </c>
      <c r="X96" s="15">
        <v>0</v>
      </c>
      <c r="Y96" s="14">
        <f t="shared" si="2"/>
        <v>3</v>
      </c>
      <c r="Z96" s="15">
        <f>SUM(Matka[[#This Row],[Edycja I]:[Sztafety VI]])</f>
        <v>7.25</v>
      </c>
      <c r="AA96" s="14" t="str">
        <f>_xlfn.TEXTJOIN(" | ",1,Matka[[#This Row],[Top1]],Matka[[#This Row],[Top2]],Matka[[#This Row],[Top3]],Matka[[#This Row],[Top4]])</f>
        <v>9 | 9 | 11 | 99</v>
      </c>
      <c r="AB96" s="14">
        <f>IFERROR(SMALL(Matka[[#This Row],[1]:[6]],1),99)</f>
        <v>9</v>
      </c>
      <c r="AC96" s="14">
        <f>IFERROR(SMALL(Matka[[#This Row],[1]:[6]],2),99)</f>
        <v>9</v>
      </c>
      <c r="AD96" s="14">
        <f>IFERROR(SMALL(Matka[[#This Row],[1]:[6]],3),99)</f>
        <v>11</v>
      </c>
      <c r="AE96" s="14">
        <f>IFERROR(SMALL(Matka[[#This Row],[1]:[6]],4),99)</f>
        <v>99</v>
      </c>
    </row>
    <row r="97" spans="1:31" hidden="1" x14ac:dyDescent="0.25">
      <c r="A97" s="3">
        <v>84</v>
      </c>
      <c r="B97" t="s">
        <v>2298</v>
      </c>
      <c r="C97" s="13" t="str">
        <f>_xlfn.XLOOKUP(Matka[[#This Row],[Nazwisko i Imię]],Licencje[Nazw i imię],Licencje[Płeć],"",0)</f>
        <v>M</v>
      </c>
      <c r="D97" s="13" t="str">
        <f>_xlfn.XLOOKUP(Matka[[#This Row],[Nazwisko i Imię]],Licencje[Nazw i imię],Licencje[Kat.],"",0)</f>
        <v>D-1</v>
      </c>
      <c r="E97" s="13" t="str">
        <f>_xlfn.XLOOKUP(Matka[[#This Row],[Nazwisko i Imię]],Licencje[Nazw i imię],Licencje[Klub],"",0)</f>
        <v>KS Pilica Tomaszów Mazowiecki</v>
      </c>
      <c r="F97" s="13" t="str">
        <f>_xlfn.XLOOKUP(Matka[[#This Row],[Nazwisko i Imię]],Licencje[Nazw i imię],Licencje[Szkoła],"",0)</f>
        <v>SP 9 Tomaszów Mazowiecki</v>
      </c>
      <c r="G97" s="13">
        <v>4</v>
      </c>
      <c r="H97" s="13">
        <v>3</v>
      </c>
      <c r="K97" s="13">
        <v>4</v>
      </c>
      <c r="M97" s="14">
        <f>_xlfn.XLOOKUP(Matka[[#This Row],[1]],$B$2:$B$13,$C$2:$C$13,0,0)</f>
        <v>4</v>
      </c>
      <c r="N97" s="14">
        <f>_xlfn.XLOOKUP(Matka[[#This Row],[2]],$B$2:$B$13,$C$2:$C$13,0,0)</f>
        <v>5</v>
      </c>
      <c r="O97" s="14">
        <f>_xlfn.XLOOKUP(Matka[[#This Row],[3]],$B$2:$B$13,$C$2:$C$13,0,0)</f>
        <v>0</v>
      </c>
      <c r="P97" s="14">
        <f>_xlfn.XLOOKUP(Matka[[#This Row],[4]],$B$2:$B$13,$C$2:$C$13,0,0)</f>
        <v>0</v>
      </c>
      <c r="Q97" s="14">
        <f>_xlfn.XLOOKUP(Matka[[#This Row],[5]],$B$2:$B$13,$C$2:$C$13,0,0)</f>
        <v>4</v>
      </c>
      <c r="R97" s="14">
        <f>_xlfn.XLOOKUP(Matka[[#This Row],[6]],$B$2:$B$13,$C$2:$C$13,0,0)</f>
        <v>0</v>
      </c>
      <c r="S97" s="15">
        <v>0</v>
      </c>
      <c r="T97" s="15">
        <v>0</v>
      </c>
      <c r="U97" s="15">
        <v>0</v>
      </c>
      <c r="V97" s="15">
        <v>0</v>
      </c>
      <c r="W97" s="15">
        <f>7/3</f>
        <v>2.3333333333333335</v>
      </c>
      <c r="X97" s="15">
        <v>0</v>
      </c>
      <c r="Y97" s="14">
        <f t="shared" si="2"/>
        <v>13</v>
      </c>
      <c r="Z97" s="15">
        <f>SUM(Matka[[#This Row],[Edycja I]:[Sztafety VI]])</f>
        <v>15.333333333333334</v>
      </c>
      <c r="AA97" s="14" t="str">
        <f>_xlfn.TEXTJOIN(" | ",1,Matka[[#This Row],[Top1]],Matka[[#This Row],[Top2]],Matka[[#This Row],[Top3]],Matka[[#This Row],[Top4]])</f>
        <v>3 | 4 | 4 | 99</v>
      </c>
      <c r="AB97" s="14">
        <f>IFERROR(SMALL(Matka[[#This Row],[1]:[6]],1),99)</f>
        <v>3</v>
      </c>
      <c r="AC97" s="14">
        <f>IFERROR(SMALL(Matka[[#This Row],[1]:[6]],2),99)</f>
        <v>4</v>
      </c>
      <c r="AD97" s="14">
        <f>IFERROR(SMALL(Matka[[#This Row],[1]:[6]],3),99)</f>
        <v>4</v>
      </c>
      <c r="AE97" s="14">
        <f>IFERROR(SMALL(Matka[[#This Row],[1]:[6]],4),99)</f>
        <v>99</v>
      </c>
    </row>
    <row r="98" spans="1:31" x14ac:dyDescent="0.25">
      <c r="A98" s="3">
        <v>85</v>
      </c>
      <c r="B98" t="s">
        <v>2319</v>
      </c>
      <c r="C98" s="13" t="str">
        <f>_xlfn.XLOOKUP(Matka[[#This Row],[Nazwisko i Imię]],Licencje[Nazw i imię],Licencje[Płeć],"",0)</f>
        <v>K</v>
      </c>
      <c r="D98" s="13" t="str">
        <f>_xlfn.XLOOKUP(Matka[[#This Row],[Nazwisko i Imię]],Licencje[Nazw i imię],Licencje[Kat.],"",0)</f>
        <v>E-1</v>
      </c>
      <c r="E98" s="13" t="str">
        <f>_xlfn.XLOOKUP(Matka[[#This Row],[Nazwisko i Imię]],Licencje[Nazw i imię],Licencje[Klub],"",0)</f>
        <v>KS Orzeł Elbląg</v>
      </c>
      <c r="F98" s="13" t="str">
        <f>_xlfn.XLOOKUP(Matka[[#This Row],[Nazwisko i Imię]],Licencje[Nazw i imię],Licencje[Szkoła],"",0)</f>
        <v>SP12</v>
      </c>
      <c r="H98" s="13">
        <v>6</v>
      </c>
      <c r="I98" s="13">
        <v>6</v>
      </c>
      <c r="J98" s="13">
        <v>11</v>
      </c>
      <c r="M98" s="14">
        <f>_xlfn.XLOOKUP(Matka[[#This Row],[1]],$B$2:$B$13,$C$2:$C$13,0,0)</f>
        <v>0</v>
      </c>
      <c r="N98" s="14">
        <f>_xlfn.XLOOKUP(Matka[[#This Row],[2]],$B$2:$B$13,$C$2:$C$13,0,0)</f>
        <v>3</v>
      </c>
      <c r="O98" s="14">
        <f>_xlfn.XLOOKUP(Matka[[#This Row],[3]],$B$2:$B$13,$C$2:$C$13,0,0)</f>
        <v>3</v>
      </c>
      <c r="P98" s="14">
        <f>_xlfn.XLOOKUP(Matka[[#This Row],[4]],$B$2:$B$13,$C$2:$C$13,0,0)</f>
        <v>1</v>
      </c>
      <c r="Q98" s="14">
        <f>_xlfn.XLOOKUP(Matka[[#This Row],[5]],$B$2:$B$13,$C$2:$C$13,0,0)</f>
        <v>0</v>
      </c>
      <c r="R98" s="14">
        <f>_xlfn.XLOOKUP(Matka[[#This Row],[6]],$B$2:$B$13,$C$2:$C$13,0,0)</f>
        <v>0</v>
      </c>
      <c r="S98" s="15">
        <v>0</v>
      </c>
      <c r="T98" s="15">
        <v>0</v>
      </c>
      <c r="U98" s="15">
        <v>0.75</v>
      </c>
      <c r="V98" s="15">
        <v>0.25</v>
      </c>
      <c r="W98" s="15">
        <v>0</v>
      </c>
      <c r="X98" s="15">
        <v>0</v>
      </c>
      <c r="Y98" s="14">
        <f t="shared" si="2"/>
        <v>7</v>
      </c>
      <c r="Z98" s="15">
        <f>SUM(Matka[[#This Row],[Edycja I]:[Sztafety VI]])</f>
        <v>8</v>
      </c>
      <c r="AA98" s="14" t="str">
        <f>_xlfn.TEXTJOIN(" | ",1,Matka[[#This Row],[Top1]],Matka[[#This Row],[Top2]],Matka[[#This Row],[Top3]],Matka[[#This Row],[Top4]])</f>
        <v>6 | 6 | 11 | 99</v>
      </c>
      <c r="AB98" s="14">
        <f>IFERROR(SMALL(Matka[[#This Row],[1]:[6]],1),99)</f>
        <v>6</v>
      </c>
      <c r="AC98" s="14">
        <f>IFERROR(SMALL(Matka[[#This Row],[1]:[6]],2),99)</f>
        <v>6</v>
      </c>
      <c r="AD98" s="14">
        <f>IFERROR(SMALL(Matka[[#This Row],[1]:[6]],3),99)</f>
        <v>11</v>
      </c>
      <c r="AE98" s="14">
        <f>IFERROR(SMALL(Matka[[#This Row],[1]:[6]],4),99)</f>
        <v>99</v>
      </c>
    </row>
    <row r="99" spans="1:31" hidden="1" x14ac:dyDescent="0.25">
      <c r="A99" s="3">
        <v>86</v>
      </c>
      <c r="B99" t="s">
        <v>2355</v>
      </c>
      <c r="C99" s="13" t="str">
        <f>_xlfn.XLOOKUP(Matka[[#This Row],[Nazwisko i Imię]],Licencje[Nazw i imię],Licencje[Płeć],"",0)</f>
        <v>K</v>
      </c>
      <c r="D99" s="13" t="str">
        <f>_xlfn.XLOOKUP(Matka[[#This Row],[Nazwisko i Imię]],Licencje[Nazw i imię],Licencje[Kat.],"",0)</f>
        <v>E-2</v>
      </c>
      <c r="E99" s="13" t="str">
        <f>_xlfn.XLOOKUP(Matka[[#This Row],[Nazwisko i Imię]],Licencje[Nazw i imię],Licencje[Klub],"",0)</f>
        <v>UKS Orlica Duszniki Zdrój</v>
      </c>
      <c r="F99" s="13" t="str">
        <f>_xlfn.XLOOKUP(Matka[[#This Row],[Nazwisko i Imię]],Licencje[Nazw i imię],Licencje[Szkoła],"",0)</f>
        <v>Przedszkole Kudowa-Zdroj</v>
      </c>
      <c r="J99" s="13">
        <v>7</v>
      </c>
      <c r="M99" s="14">
        <f>_xlfn.XLOOKUP(Matka[[#This Row],[1]],$B$2:$B$13,$C$2:$C$13,0,0)</f>
        <v>0</v>
      </c>
      <c r="N99" s="14">
        <f>_xlfn.XLOOKUP(Matka[[#This Row],[2]],$B$2:$B$13,$C$2:$C$13,0,0)</f>
        <v>0</v>
      </c>
      <c r="O99" s="14">
        <f>_xlfn.XLOOKUP(Matka[[#This Row],[3]],$B$2:$B$13,$C$2:$C$13,0,0)</f>
        <v>0</v>
      </c>
      <c r="P99" s="14">
        <f>_xlfn.XLOOKUP(Matka[[#This Row],[4]],$B$2:$B$13,$C$2:$C$13,0,0)</f>
        <v>2</v>
      </c>
      <c r="Q99" s="14">
        <f>_xlfn.XLOOKUP(Matka[[#This Row],[5]],$B$2:$B$13,$C$2:$C$13,0,0)</f>
        <v>0</v>
      </c>
      <c r="R99" s="14">
        <f>_xlfn.XLOOKUP(Matka[[#This Row],[6]],$B$2:$B$13,$C$2:$C$13,0,0)</f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4">
        <f t="shared" si="2"/>
        <v>2</v>
      </c>
      <c r="Z99" s="15">
        <f>SUM(Matka[[#This Row],[Edycja I]:[Sztafety VI]])</f>
        <v>2</v>
      </c>
      <c r="AA99" s="14" t="str">
        <f>_xlfn.TEXTJOIN(" | ",1,Matka[[#This Row],[Top1]],Matka[[#This Row],[Top2]],Matka[[#This Row],[Top3]],Matka[[#This Row],[Top4]])</f>
        <v>7 | 99 | 99 | 99</v>
      </c>
      <c r="AB99" s="14">
        <f>IFERROR(SMALL(Matka[[#This Row],[1]:[6]],1),99)</f>
        <v>7</v>
      </c>
      <c r="AC99" s="14">
        <f>IFERROR(SMALL(Matka[[#This Row],[1]:[6]],2),99)</f>
        <v>99</v>
      </c>
      <c r="AD99" s="14">
        <f>IFERROR(SMALL(Matka[[#This Row],[1]:[6]],3),99)</f>
        <v>99</v>
      </c>
      <c r="AE99" s="14">
        <f>IFERROR(SMALL(Matka[[#This Row],[1]:[6]],4),99)</f>
        <v>99</v>
      </c>
    </row>
    <row r="100" spans="1:31" hidden="1" x14ac:dyDescent="0.25">
      <c r="A100" s="3">
        <v>87</v>
      </c>
      <c r="B100" t="s">
        <v>3209</v>
      </c>
      <c r="C100" s="13" t="str">
        <f>_xlfn.XLOOKUP(Matka[[#This Row],[Nazwisko i Imię]],Licencje[Nazw i imię],Licencje[Płeć],"",0)</f>
        <v>K</v>
      </c>
      <c r="D100" s="13" t="str">
        <f>_xlfn.XLOOKUP(Matka[[#This Row],[Nazwisko i Imię]],Licencje[Nazw i imię],Licencje[Kat.],"",0)</f>
        <v>F-2</v>
      </c>
      <c r="E100" s="13" t="str">
        <f>_xlfn.XLOOKUP(Matka[[#This Row],[Nazwisko i Imię]],Licencje[Nazw i imię],Licencje[Klub],"",0)</f>
        <v>UKS 3 Milanówek</v>
      </c>
      <c r="F100" s="13" t="str">
        <f>_xlfn.XLOOKUP(Matka[[#This Row],[Nazwisko i Imię]],Licencje[Nazw i imię],Licencje[Szkoła],"",0)</f>
        <v>SP 3 Milanówek</v>
      </c>
      <c r="I100" s="13">
        <v>12</v>
      </c>
      <c r="M100" s="14">
        <f>_xlfn.XLOOKUP(Matka[[#This Row],[1]],$B$2:$B$13,$C$2:$C$13,0,0)</f>
        <v>0</v>
      </c>
      <c r="N100" s="14">
        <f>_xlfn.XLOOKUP(Matka[[#This Row],[2]],$B$2:$B$13,$C$2:$C$13,0,0)</f>
        <v>0</v>
      </c>
      <c r="O100" s="14">
        <f>_xlfn.XLOOKUP(Matka[[#This Row],[3]],$B$2:$B$13,$C$2:$C$13,0,0)</f>
        <v>1</v>
      </c>
      <c r="P100" s="14">
        <f>_xlfn.XLOOKUP(Matka[[#This Row],[4]],$B$2:$B$13,$C$2:$C$13,0,0)</f>
        <v>0</v>
      </c>
      <c r="Q100" s="14">
        <f>_xlfn.XLOOKUP(Matka[[#This Row],[5]],$B$2:$B$13,$C$2:$C$13,0,0)</f>
        <v>0</v>
      </c>
      <c r="R100" s="14">
        <f>_xlfn.XLOOKUP(Matka[[#This Row],[6]],$B$2:$B$13,$C$2:$C$13,0,0)</f>
        <v>0</v>
      </c>
      <c r="S100" s="15">
        <v>0</v>
      </c>
      <c r="T100" s="15">
        <v>0</v>
      </c>
      <c r="U100" s="15">
        <v>0.75</v>
      </c>
      <c r="V100" s="15">
        <v>0</v>
      </c>
      <c r="W100" s="15">
        <v>0</v>
      </c>
      <c r="X100" s="15">
        <v>0</v>
      </c>
      <c r="Y100" s="14">
        <f t="shared" si="2"/>
        <v>1</v>
      </c>
      <c r="Z100" s="15">
        <f>SUM(Matka[[#This Row],[Edycja I]:[Sztafety VI]])</f>
        <v>1.75</v>
      </c>
      <c r="AA100" s="14" t="str">
        <f>_xlfn.TEXTJOIN(" | ",1,Matka[[#This Row],[Top1]],Matka[[#This Row],[Top2]],Matka[[#This Row],[Top3]],Matka[[#This Row],[Top4]])</f>
        <v>12 | 99 | 99 | 99</v>
      </c>
      <c r="AB100" s="14">
        <f>IFERROR(SMALL(Matka[[#This Row],[1]:[6]],1),99)</f>
        <v>12</v>
      </c>
      <c r="AC100" s="14">
        <f>IFERROR(SMALL(Matka[[#This Row],[1]:[6]],2),99)</f>
        <v>99</v>
      </c>
      <c r="AD100" s="14">
        <f>IFERROR(SMALL(Matka[[#This Row],[1]:[6]],3),99)</f>
        <v>99</v>
      </c>
      <c r="AE100" s="14">
        <f>IFERROR(SMALL(Matka[[#This Row],[1]:[6]],4),99)</f>
        <v>99</v>
      </c>
    </row>
    <row r="101" spans="1:31" hidden="1" x14ac:dyDescent="0.25">
      <c r="A101" s="3">
        <v>88</v>
      </c>
      <c r="B101" t="s">
        <v>2433</v>
      </c>
      <c r="C101" s="13" t="str">
        <f>_xlfn.XLOOKUP(Matka[[#This Row],[Nazwisko i Imię]],Licencje[Nazw i imię],Licencje[Płeć],"",0)</f>
        <v>K</v>
      </c>
      <c r="D101" s="13" t="str">
        <f>_xlfn.XLOOKUP(Matka[[#This Row],[Nazwisko i Imię]],Licencje[Nazw i imię],Licencje[Kat.],"",0)</f>
        <v>D-2</v>
      </c>
      <c r="E101" s="13" t="str">
        <f>_xlfn.XLOOKUP(Matka[[#This Row],[Nazwisko i Imię]],Licencje[Nazw i imię],Licencje[Klub],"",0)</f>
        <v>MKS Cuprum Lubin</v>
      </c>
      <c r="F101" s="13" t="str">
        <f>_xlfn.XLOOKUP(Matka[[#This Row],[Nazwisko i Imię]],Licencje[Nazw i imię],Licencje[Szkoła],"",0)</f>
        <v>NSP SMS Lubin</v>
      </c>
      <c r="I101" s="13">
        <v>9</v>
      </c>
      <c r="M101" s="14">
        <f>_xlfn.XLOOKUP(Matka[[#This Row],[1]],$B$2:$B$13,$C$2:$C$13,0,0)</f>
        <v>0</v>
      </c>
      <c r="N101" s="14">
        <f>_xlfn.XLOOKUP(Matka[[#This Row],[2]],$B$2:$B$13,$C$2:$C$13,0,0)</f>
        <v>0</v>
      </c>
      <c r="O101" s="14">
        <f>_xlfn.XLOOKUP(Matka[[#This Row],[3]],$B$2:$B$13,$C$2:$C$13,0,0)</f>
        <v>1</v>
      </c>
      <c r="P101" s="14">
        <f>_xlfn.XLOOKUP(Matka[[#This Row],[4]],$B$2:$B$13,$C$2:$C$13,0,0)</f>
        <v>0</v>
      </c>
      <c r="Q101" s="14">
        <f>_xlfn.XLOOKUP(Matka[[#This Row],[5]],$B$2:$B$13,$C$2:$C$13,0,0)</f>
        <v>0</v>
      </c>
      <c r="R101" s="14">
        <f>_xlfn.XLOOKUP(Matka[[#This Row],[6]],$B$2:$B$13,$C$2:$C$13,0,0)</f>
        <v>0</v>
      </c>
      <c r="S101" s="15">
        <v>0</v>
      </c>
      <c r="T101" s="15">
        <v>0</v>
      </c>
      <c r="U101" s="15">
        <v>1</v>
      </c>
      <c r="V101" s="15">
        <v>0</v>
      </c>
      <c r="W101" s="15">
        <v>0</v>
      </c>
      <c r="X101" s="15">
        <v>0</v>
      </c>
      <c r="Y101" s="14">
        <f t="shared" si="2"/>
        <v>1</v>
      </c>
      <c r="Z101" s="15">
        <f>SUM(Matka[[#This Row],[Edycja I]:[Sztafety VI]])</f>
        <v>2</v>
      </c>
      <c r="AA101" s="14" t="str">
        <f>_xlfn.TEXTJOIN(" | ",1,Matka[[#This Row],[Top1]],Matka[[#This Row],[Top2]],Matka[[#This Row],[Top3]],Matka[[#This Row],[Top4]])</f>
        <v>9 | 99 | 99 | 99</v>
      </c>
      <c r="AB101" s="14">
        <f>IFERROR(SMALL(Matka[[#This Row],[1]:[6]],1),99)</f>
        <v>9</v>
      </c>
      <c r="AC101" s="14">
        <f>IFERROR(SMALL(Matka[[#This Row],[1]:[6]],2),99)</f>
        <v>99</v>
      </c>
      <c r="AD101" s="14">
        <f>IFERROR(SMALL(Matka[[#This Row],[1]:[6]],3),99)</f>
        <v>99</v>
      </c>
      <c r="AE101" s="14">
        <f>IFERROR(SMALL(Matka[[#This Row],[1]:[6]],4),99)</f>
        <v>99</v>
      </c>
    </row>
    <row r="102" spans="1:31" hidden="1" x14ac:dyDescent="0.25">
      <c r="A102" s="3">
        <v>89</v>
      </c>
      <c r="B102" t="s">
        <v>3236</v>
      </c>
      <c r="C102" s="13" t="str">
        <f>_xlfn.XLOOKUP(Matka[[#This Row],[Nazwisko i Imię]],Licencje[Nazw i imię],Licencje[Płeć],"",0)</f>
        <v>K</v>
      </c>
      <c r="D102" s="13" t="str">
        <f>_xlfn.XLOOKUP(Matka[[#This Row],[Nazwisko i Imię]],Licencje[Nazw i imię],Licencje[Kat.],"",0)</f>
        <v>D-1</v>
      </c>
      <c r="E102" s="13" t="str">
        <f>_xlfn.XLOOKUP(Matka[[#This Row],[Nazwisko i Imię]],Licencje[Nazw i imię],Licencje[Klub],"",0)</f>
        <v>KS Pilica Tomaszów Mazowiecki</v>
      </c>
      <c r="F102" s="13" t="str">
        <f>_xlfn.XLOOKUP(Matka[[#This Row],[Nazwisko i Imię]],Licencje[Nazw i imię],Licencje[Szkoła],"",0)</f>
        <v>SP 3 Tomaszów Maz</v>
      </c>
      <c r="K102" s="13">
        <v>12</v>
      </c>
      <c r="M102" s="14">
        <f>_xlfn.XLOOKUP(Matka[[#This Row],[1]],$B$2:$B$13,$C$2:$C$13,0,0)</f>
        <v>0</v>
      </c>
      <c r="N102" s="14">
        <f>_xlfn.XLOOKUP(Matka[[#This Row],[2]],$B$2:$B$13,$C$2:$C$13,0,0)</f>
        <v>0</v>
      </c>
      <c r="O102" s="14">
        <f>_xlfn.XLOOKUP(Matka[[#This Row],[3]],$B$2:$B$13,$C$2:$C$13,0,0)</f>
        <v>0</v>
      </c>
      <c r="P102" s="14">
        <f>_xlfn.XLOOKUP(Matka[[#This Row],[4]],$B$2:$B$13,$C$2:$C$13,0,0)</f>
        <v>0</v>
      </c>
      <c r="Q102" s="14">
        <f>_xlfn.XLOOKUP(Matka[[#This Row],[5]],$B$2:$B$13,$C$2:$C$13,0,0)</f>
        <v>1</v>
      </c>
      <c r="R102" s="14">
        <f>_xlfn.XLOOKUP(Matka[[#This Row],[6]],$B$2:$B$13,$C$2:$C$13,0,0)</f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1</v>
      </c>
      <c r="X102" s="15">
        <v>0</v>
      </c>
      <c r="Y102" s="14">
        <f t="shared" si="2"/>
        <v>1</v>
      </c>
      <c r="Z102" s="15">
        <f>SUM(Matka[[#This Row],[Edycja I]:[Sztafety VI]])</f>
        <v>2</v>
      </c>
      <c r="AA102" s="14" t="str">
        <f>_xlfn.TEXTJOIN(" | ",1,Matka[[#This Row],[Top1]],Matka[[#This Row],[Top2]],Matka[[#This Row],[Top3]],Matka[[#This Row],[Top4]])</f>
        <v>12 | 99 | 99 | 99</v>
      </c>
      <c r="AB102" s="14">
        <f>IFERROR(SMALL(Matka[[#This Row],[1]:[6]],1),99)</f>
        <v>12</v>
      </c>
      <c r="AC102" s="14">
        <f>IFERROR(SMALL(Matka[[#This Row],[1]:[6]],2),99)</f>
        <v>99</v>
      </c>
      <c r="AD102" s="14">
        <f>IFERROR(SMALL(Matka[[#This Row],[1]:[6]],3),99)</f>
        <v>99</v>
      </c>
      <c r="AE102" s="14">
        <f>IFERROR(SMALL(Matka[[#This Row],[1]:[6]],4),99)</f>
        <v>99</v>
      </c>
    </row>
    <row r="103" spans="1:31" x14ac:dyDescent="0.25">
      <c r="A103" s="3">
        <v>90</v>
      </c>
      <c r="B103" t="s">
        <v>2354</v>
      </c>
      <c r="C103" s="13" t="str">
        <f>_xlfn.XLOOKUP(Matka[[#This Row],[Nazwisko i Imię]],Licencje[Nazw i imię],Licencje[Płeć],"",0)</f>
        <v>K</v>
      </c>
      <c r="D103" s="13" t="str">
        <f>_xlfn.XLOOKUP(Matka[[#This Row],[Nazwisko i Imię]],Licencje[Nazw i imię],Licencje[Kat.],"",0)</f>
        <v>E-1</v>
      </c>
      <c r="E103" s="13" t="str">
        <f>_xlfn.XLOOKUP(Matka[[#This Row],[Nazwisko i Imię]],Licencje[Nazw i imię],Licencje[Klub],"",0)</f>
        <v>KS Pilica Tomaszów Mazowiecki</v>
      </c>
      <c r="F103" s="13" t="str">
        <f>_xlfn.XLOOKUP(Matka[[#This Row],[Nazwisko i Imię]],Licencje[Nazw i imię],Licencje[Szkoła],"",0)</f>
        <v>SP 3 Tomaszów Mazowiecki</v>
      </c>
      <c r="G103" s="13">
        <v>9</v>
      </c>
      <c r="H103" s="13">
        <v>3</v>
      </c>
      <c r="J103" s="13">
        <v>9</v>
      </c>
      <c r="K103" s="13">
        <v>4</v>
      </c>
      <c r="M103" s="14">
        <f>_xlfn.XLOOKUP(Matka[[#This Row],[1]],$B$2:$B$13,$C$2:$C$13,0,0)</f>
        <v>1</v>
      </c>
      <c r="N103" s="14">
        <f>_xlfn.XLOOKUP(Matka[[#This Row],[2]],$B$2:$B$13,$C$2:$C$13,0,0)</f>
        <v>5</v>
      </c>
      <c r="O103" s="14">
        <f>_xlfn.XLOOKUP(Matka[[#This Row],[3]],$B$2:$B$13,$C$2:$C$13,0,0)</f>
        <v>0</v>
      </c>
      <c r="P103" s="14">
        <f>_xlfn.XLOOKUP(Matka[[#This Row],[4]],$B$2:$B$13,$C$2:$C$13,0,0)</f>
        <v>1</v>
      </c>
      <c r="Q103" s="14">
        <f>_xlfn.XLOOKUP(Matka[[#This Row],[5]],$B$2:$B$13,$C$2:$C$13,0,0)</f>
        <v>4</v>
      </c>
      <c r="R103" s="14">
        <f>_xlfn.XLOOKUP(Matka[[#This Row],[6]],$B$2:$B$13,$C$2:$C$13,0,0)</f>
        <v>0</v>
      </c>
      <c r="S103" s="15">
        <v>0</v>
      </c>
      <c r="T103" s="15">
        <v>0</v>
      </c>
      <c r="U103" s="15">
        <v>0</v>
      </c>
      <c r="V103" s="15">
        <v>1.75</v>
      </c>
      <c r="W103" s="15">
        <v>1.25</v>
      </c>
      <c r="X103" s="15">
        <v>0</v>
      </c>
      <c r="Y103" s="14">
        <f t="shared" si="2"/>
        <v>11</v>
      </c>
      <c r="Z103" s="15">
        <f>SUM(Matka[[#This Row],[Edycja I]:[Sztafety VI]])</f>
        <v>14</v>
      </c>
      <c r="AA103" s="14" t="str">
        <f>_xlfn.TEXTJOIN(" | ",1,Matka[[#This Row],[Top1]],Matka[[#This Row],[Top2]],Matka[[#This Row],[Top3]],Matka[[#This Row],[Top4]])</f>
        <v>3 | 4 | 9 | 9</v>
      </c>
      <c r="AB103" s="14">
        <f>IFERROR(SMALL(Matka[[#This Row],[1]:[6]],1),99)</f>
        <v>3</v>
      </c>
      <c r="AC103" s="14">
        <f>IFERROR(SMALL(Matka[[#This Row],[1]:[6]],2),99)</f>
        <v>4</v>
      </c>
      <c r="AD103" s="14">
        <f>IFERROR(SMALL(Matka[[#This Row],[1]:[6]],3),99)</f>
        <v>9</v>
      </c>
      <c r="AE103" s="14">
        <f>IFERROR(SMALL(Matka[[#This Row],[1]:[6]],4),99)</f>
        <v>9</v>
      </c>
    </row>
    <row r="104" spans="1:31" hidden="1" x14ac:dyDescent="0.25">
      <c r="A104" s="3">
        <v>91</v>
      </c>
      <c r="B104" t="s">
        <v>2309</v>
      </c>
      <c r="C104" s="13" t="str">
        <f>_xlfn.XLOOKUP(Matka[[#This Row],[Nazwisko i Imię]],Licencje[Nazw i imię],Licencje[Płeć],"",0)</f>
        <v>K</v>
      </c>
      <c r="D104" s="13" t="str">
        <f>_xlfn.XLOOKUP(Matka[[#This Row],[Nazwisko i Imię]],Licencje[Nazw i imię],Licencje[Kat.],"",0)</f>
        <v>D-2</v>
      </c>
      <c r="E104" s="13" t="str">
        <f>_xlfn.XLOOKUP(Matka[[#This Row],[Nazwisko i Imię]],Licencje[Nazw i imię],Licencje[Klub],"",0)</f>
        <v>UKS Olczanka Zakopane</v>
      </c>
      <c r="F104" s="13" t="str">
        <f>_xlfn.XLOOKUP(Matka[[#This Row],[Nazwisko i Imię]],Licencje[Nazw i imię],Licencje[Szkoła],"",0)</f>
        <v>SP 4 Zakopane</v>
      </c>
      <c r="G104" s="13">
        <v>10</v>
      </c>
      <c r="H104" s="13">
        <v>11</v>
      </c>
      <c r="M104" s="14">
        <f>_xlfn.XLOOKUP(Matka[[#This Row],[1]],$B$2:$B$13,$C$2:$C$13,0,0)</f>
        <v>1</v>
      </c>
      <c r="N104" s="14">
        <f>_xlfn.XLOOKUP(Matka[[#This Row],[2]],$B$2:$B$13,$C$2:$C$13,0,0)</f>
        <v>1</v>
      </c>
      <c r="O104" s="14">
        <f>_xlfn.XLOOKUP(Matka[[#This Row],[3]],$B$2:$B$13,$C$2:$C$13,0,0)</f>
        <v>0</v>
      </c>
      <c r="P104" s="14">
        <f>_xlfn.XLOOKUP(Matka[[#This Row],[4]],$B$2:$B$13,$C$2:$C$13,0,0)</f>
        <v>0</v>
      </c>
      <c r="Q104" s="14">
        <f>_xlfn.XLOOKUP(Matka[[#This Row],[5]],$B$2:$B$13,$C$2:$C$13,0,0)</f>
        <v>0</v>
      </c>
      <c r="R104" s="14">
        <f>_xlfn.XLOOKUP(Matka[[#This Row],[6]],$B$2:$B$13,$C$2:$C$13,0,0)</f>
        <v>0</v>
      </c>
      <c r="S104" s="15">
        <v>0</v>
      </c>
      <c r="T104" s="15">
        <v>0.5</v>
      </c>
      <c r="U104" s="15">
        <v>0</v>
      </c>
      <c r="V104" s="15">
        <v>0</v>
      </c>
      <c r="W104" s="15">
        <v>0</v>
      </c>
      <c r="X104" s="15">
        <v>0</v>
      </c>
      <c r="Y104" s="14">
        <f t="shared" si="2"/>
        <v>2</v>
      </c>
      <c r="Z104" s="15">
        <f>SUM(Matka[[#This Row],[Edycja I]:[Sztafety VI]])</f>
        <v>2.5</v>
      </c>
      <c r="AA104" s="14" t="str">
        <f>_xlfn.TEXTJOIN(" | ",1,Matka[[#This Row],[Top1]],Matka[[#This Row],[Top2]],Matka[[#This Row],[Top3]],Matka[[#This Row],[Top4]])</f>
        <v>10 | 11 | 99 | 99</v>
      </c>
      <c r="AB104" s="14">
        <f>IFERROR(SMALL(Matka[[#This Row],[1]:[6]],1),99)</f>
        <v>10</v>
      </c>
      <c r="AC104" s="14">
        <f>IFERROR(SMALL(Matka[[#This Row],[1]:[6]],2),99)</f>
        <v>11</v>
      </c>
      <c r="AD104" s="14">
        <f>IFERROR(SMALL(Matka[[#This Row],[1]:[6]],3),99)</f>
        <v>99</v>
      </c>
      <c r="AE104" s="14">
        <f>IFERROR(SMALL(Matka[[#This Row],[1]:[6]],4),99)</f>
        <v>99</v>
      </c>
    </row>
    <row r="105" spans="1:31" hidden="1" x14ac:dyDescent="0.25">
      <c r="A105" s="3">
        <v>92</v>
      </c>
      <c r="B105" t="s">
        <v>2282</v>
      </c>
      <c r="C105" s="13" t="str">
        <f>_xlfn.XLOOKUP(Matka[[#This Row],[Nazwisko i Imię]],Licencje[Nazw i imię],Licencje[Płeć],"",0)</f>
        <v>M</v>
      </c>
      <c r="D105" s="13" t="str">
        <f>_xlfn.XLOOKUP(Matka[[#This Row],[Nazwisko i Imię]],Licencje[Nazw i imię],Licencje[Kat.],"",0)</f>
        <v>E-2</v>
      </c>
      <c r="E105" s="13" t="str">
        <f>_xlfn.XLOOKUP(Matka[[#This Row],[Nazwisko i Imię]],Licencje[Nazw i imię],Licencje[Klub],"",0)</f>
        <v>UKS Olczanka Zakopane</v>
      </c>
      <c r="F105" s="13" t="str">
        <f>_xlfn.XLOOKUP(Matka[[#This Row],[Nazwisko i Imię]],Licencje[Nazw i imię],Licencje[Szkoła],"",0)</f>
        <v>SP 4 Zakopane</v>
      </c>
      <c r="G105" s="13">
        <v>9</v>
      </c>
      <c r="H105" s="13">
        <v>10</v>
      </c>
      <c r="M105" s="14">
        <f>_xlfn.XLOOKUP(Matka[[#This Row],[1]],$B$2:$B$13,$C$2:$C$13,0,0)</f>
        <v>1</v>
      </c>
      <c r="N105" s="14">
        <f>_xlfn.XLOOKUP(Matka[[#This Row],[2]],$B$2:$B$13,$C$2:$C$13,0,0)</f>
        <v>1</v>
      </c>
      <c r="O105" s="14">
        <f>_xlfn.XLOOKUP(Matka[[#This Row],[3]],$B$2:$B$13,$C$2:$C$13,0,0)</f>
        <v>0</v>
      </c>
      <c r="P105" s="14">
        <f>_xlfn.XLOOKUP(Matka[[#This Row],[4]],$B$2:$B$13,$C$2:$C$13,0,0)</f>
        <v>0</v>
      </c>
      <c r="Q105" s="14">
        <f>_xlfn.XLOOKUP(Matka[[#This Row],[5]],$B$2:$B$13,$C$2:$C$13,0,0)</f>
        <v>0</v>
      </c>
      <c r="R105" s="14">
        <f>_xlfn.XLOOKUP(Matka[[#This Row],[6]],$B$2:$B$13,$C$2:$C$13,0,0)</f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4">
        <f t="shared" si="2"/>
        <v>2</v>
      </c>
      <c r="Z105" s="15">
        <f>SUM(Matka[[#This Row],[Edycja I]:[Sztafety VI]])</f>
        <v>2</v>
      </c>
      <c r="AA105" s="14" t="str">
        <f>_xlfn.TEXTJOIN(" | ",1,Matka[[#This Row],[Top1]],Matka[[#This Row],[Top2]],Matka[[#This Row],[Top3]],Matka[[#This Row],[Top4]])</f>
        <v>9 | 10 | 99 | 99</v>
      </c>
      <c r="AB105" s="14">
        <f>IFERROR(SMALL(Matka[[#This Row],[1]:[6]],1),99)</f>
        <v>9</v>
      </c>
      <c r="AC105" s="14">
        <f>IFERROR(SMALL(Matka[[#This Row],[1]:[6]],2),99)</f>
        <v>10</v>
      </c>
      <c r="AD105" s="14">
        <f>IFERROR(SMALL(Matka[[#This Row],[1]:[6]],3),99)</f>
        <v>99</v>
      </c>
      <c r="AE105" s="14">
        <f>IFERROR(SMALL(Matka[[#This Row],[1]:[6]],4),99)</f>
        <v>99</v>
      </c>
    </row>
    <row r="106" spans="1:31" hidden="1" x14ac:dyDescent="0.25">
      <c r="A106" s="3">
        <v>93</v>
      </c>
      <c r="B106" t="s">
        <v>3185</v>
      </c>
      <c r="C106" s="13" t="str">
        <f>_xlfn.XLOOKUP(Matka[[#This Row],[Nazwisko i Imię]],Licencje[Nazw i imię],Licencje[Płeć],"",0)</f>
        <v>M</v>
      </c>
      <c r="D106" s="13" t="str">
        <f>_xlfn.XLOOKUP(Matka[[#This Row],[Nazwisko i Imię]],Licencje[Nazw i imię],Licencje[Kat.],"",0)</f>
        <v>D-1</v>
      </c>
      <c r="E106" s="13" t="str">
        <f>_xlfn.XLOOKUP(Matka[[#This Row],[Nazwisko i Imię]],Licencje[Nazw i imię],Licencje[Klub],"",0)</f>
        <v>Akademia Łyżwiarstwa Kristensen</v>
      </c>
      <c r="F106" s="13" t="str">
        <f>_xlfn.XLOOKUP(Matka[[#This Row],[Nazwisko i Imię]],Licencje[Nazw i imię],Licencje[Szkoła],"",0)</f>
        <v>Szkoła podstawowa mistrzostwa sportowego Marcina Gortata w Łodzi</v>
      </c>
      <c r="G106" s="13">
        <v>7</v>
      </c>
      <c r="H106" s="13">
        <v>4</v>
      </c>
      <c r="M106" s="14">
        <f>_xlfn.XLOOKUP(Matka[[#This Row],[1]],$B$2:$B$13,$C$2:$C$13,0,0)</f>
        <v>2</v>
      </c>
      <c r="N106" s="14">
        <f>_xlfn.XLOOKUP(Matka[[#This Row],[2]],$B$2:$B$13,$C$2:$C$13,0,0)</f>
        <v>4</v>
      </c>
      <c r="O106" s="14">
        <f>_xlfn.XLOOKUP(Matka[[#This Row],[3]],$B$2:$B$13,$C$2:$C$13,0,0)</f>
        <v>0</v>
      </c>
      <c r="P106" s="14">
        <f>_xlfn.XLOOKUP(Matka[[#This Row],[4]],$B$2:$B$13,$C$2:$C$13,0,0)</f>
        <v>0</v>
      </c>
      <c r="Q106" s="14">
        <f>_xlfn.XLOOKUP(Matka[[#This Row],[5]],$B$2:$B$13,$C$2:$C$13,0,0)</f>
        <v>0</v>
      </c>
      <c r="R106" s="14">
        <f>_xlfn.XLOOKUP(Matka[[#This Row],[6]],$B$2:$B$13,$C$2:$C$13,0,0)</f>
        <v>0</v>
      </c>
      <c r="S106" s="15">
        <v>0</v>
      </c>
      <c r="T106" s="15">
        <v>1.5</v>
      </c>
      <c r="U106" s="15">
        <v>0</v>
      </c>
      <c r="V106" s="15">
        <v>1.5</v>
      </c>
      <c r="W106" s="15">
        <v>0</v>
      </c>
      <c r="X106" s="15">
        <v>0</v>
      </c>
      <c r="Y106" s="14">
        <f t="shared" si="2"/>
        <v>6</v>
      </c>
      <c r="Z106" s="15">
        <f>SUM(Matka[[#This Row],[Edycja I]:[Sztafety VI]])</f>
        <v>9</v>
      </c>
      <c r="AA106" s="14" t="str">
        <f>_xlfn.TEXTJOIN(" | ",1,Matka[[#This Row],[Top1]],Matka[[#This Row],[Top2]],Matka[[#This Row],[Top3]],Matka[[#This Row],[Top4]])</f>
        <v>4 | 7 | 99 | 99</v>
      </c>
      <c r="AB106" s="14">
        <f>IFERROR(SMALL(Matka[[#This Row],[1]:[6]],1),99)</f>
        <v>4</v>
      </c>
      <c r="AC106" s="14">
        <f>IFERROR(SMALL(Matka[[#This Row],[1]:[6]],2),99)</f>
        <v>7</v>
      </c>
      <c r="AD106" s="14">
        <f>IFERROR(SMALL(Matka[[#This Row],[1]:[6]],3),99)</f>
        <v>99</v>
      </c>
      <c r="AE106" s="14">
        <f>IFERROR(SMALL(Matka[[#This Row],[1]:[6]],4),99)</f>
        <v>99</v>
      </c>
    </row>
    <row r="107" spans="1:31" hidden="1" x14ac:dyDescent="0.25">
      <c r="A107" s="3">
        <v>94</v>
      </c>
      <c r="B107" t="s">
        <v>2268</v>
      </c>
      <c r="C107" s="13" t="str">
        <f>_xlfn.XLOOKUP(Matka[[#This Row],[Nazwisko i Imię]],Licencje[Nazw i imię],Licencje[Płeć],"",0)</f>
        <v>M</v>
      </c>
      <c r="D107" s="13" t="str">
        <f>_xlfn.XLOOKUP(Matka[[#This Row],[Nazwisko i Imię]],Licencje[Nazw i imię],Licencje[Kat.],"",0)</f>
        <v>E-1</v>
      </c>
      <c r="E107" s="13" t="str">
        <f>_xlfn.XLOOKUP(Matka[[#This Row],[Nazwisko i Imię]],Licencje[Nazw i imię],Licencje[Klub],"",0)</f>
        <v>MKS Cuprum Lubin</v>
      </c>
      <c r="F107" s="13" t="str">
        <f>_xlfn.XLOOKUP(Matka[[#This Row],[Nazwisko i Imię]],Licencje[Nazw i imię],Licencje[Szkoła],"",0)</f>
        <v>NSP SMS Lubin</v>
      </c>
      <c r="G107" s="13">
        <v>2</v>
      </c>
      <c r="H107" s="13">
        <v>7</v>
      </c>
      <c r="I107" s="13">
        <v>4</v>
      </c>
      <c r="J107" s="13">
        <v>7</v>
      </c>
      <c r="M107" s="14">
        <f>_xlfn.XLOOKUP(Matka[[#This Row],[1]],$B$2:$B$13,$C$2:$C$13,0,0)</f>
        <v>7</v>
      </c>
      <c r="N107" s="14">
        <f>_xlfn.XLOOKUP(Matka[[#This Row],[2]],$B$2:$B$13,$C$2:$C$13,0,0)</f>
        <v>2</v>
      </c>
      <c r="O107" s="14">
        <f>_xlfn.XLOOKUP(Matka[[#This Row],[3]],$B$2:$B$13,$C$2:$C$13,0,0)</f>
        <v>4</v>
      </c>
      <c r="P107" s="14">
        <f>_xlfn.XLOOKUP(Matka[[#This Row],[4]],$B$2:$B$13,$C$2:$C$13,0,0)</f>
        <v>2</v>
      </c>
      <c r="Q107" s="14">
        <f>_xlfn.XLOOKUP(Matka[[#This Row],[5]],$B$2:$B$13,$C$2:$C$13,0,0)</f>
        <v>0</v>
      </c>
      <c r="R107" s="14">
        <f>_xlfn.XLOOKUP(Matka[[#This Row],[6]],$B$2:$B$13,$C$2:$C$13,0,0)</f>
        <v>0</v>
      </c>
      <c r="S107" s="15">
        <v>0</v>
      </c>
      <c r="T107" s="15">
        <v>0</v>
      </c>
      <c r="U107" s="15">
        <v>2.25</v>
      </c>
      <c r="V107" s="15">
        <v>1.25</v>
      </c>
      <c r="W107" s="15">
        <v>0</v>
      </c>
      <c r="X107" s="15">
        <v>0</v>
      </c>
      <c r="Y107" s="14">
        <f t="shared" si="2"/>
        <v>15</v>
      </c>
      <c r="Z107" s="15">
        <f>SUM(Matka[[#This Row],[Edycja I]:[Sztafety VI]])</f>
        <v>18.5</v>
      </c>
      <c r="AA107" s="14" t="str">
        <f>_xlfn.TEXTJOIN(" | ",1,Matka[[#This Row],[Top1]],Matka[[#This Row],[Top2]],Matka[[#This Row],[Top3]],Matka[[#This Row],[Top4]])</f>
        <v>2 | 4 | 7 | 7</v>
      </c>
      <c r="AB107" s="14">
        <f>IFERROR(SMALL(Matka[[#This Row],[1]:[6]],1),99)</f>
        <v>2</v>
      </c>
      <c r="AC107" s="14">
        <f>IFERROR(SMALL(Matka[[#This Row],[1]:[6]],2),99)</f>
        <v>4</v>
      </c>
      <c r="AD107" s="14">
        <f>IFERROR(SMALL(Matka[[#This Row],[1]:[6]],3),99)</f>
        <v>7</v>
      </c>
      <c r="AE107" s="14">
        <f>IFERROR(SMALL(Matka[[#This Row],[1]:[6]],4),99)</f>
        <v>7</v>
      </c>
    </row>
    <row r="108" spans="1:31" hidden="1" x14ac:dyDescent="0.25">
      <c r="A108" s="3">
        <v>95</v>
      </c>
      <c r="B108" t="s">
        <v>3215</v>
      </c>
      <c r="C108" s="13" t="str">
        <f>_xlfn.XLOOKUP(Matka[[#This Row],[Nazwisko i Imię]],Licencje[Nazw i imię],Licencje[Płeć],"",0)</f>
        <v>K</v>
      </c>
      <c r="D108" s="13" t="str">
        <f>_xlfn.XLOOKUP(Matka[[#This Row],[Nazwisko i Imię]],Licencje[Nazw i imię],Licencje[Kat.],"",0)</f>
        <v>D-1</v>
      </c>
      <c r="E108" s="13" t="str">
        <f>_xlfn.XLOOKUP(Matka[[#This Row],[Nazwisko i Imię]],Licencje[Nazw i imię],Licencje[Klub],"",0)</f>
        <v>KS Orzeł Elbląg</v>
      </c>
      <c r="F108" s="13" t="str">
        <f>_xlfn.XLOOKUP(Matka[[#This Row],[Nazwisko i Imię]],Licencje[Nazw i imię],Licencje[Szkoła],"",0)</f>
        <v>SP 19 Elbląg</v>
      </c>
      <c r="M108" s="14">
        <f>_xlfn.XLOOKUP(Matka[[#This Row],[1]],$B$2:$B$13,$C$2:$C$13,0,0)</f>
        <v>0</v>
      </c>
      <c r="N108" s="14">
        <f>_xlfn.XLOOKUP(Matka[[#This Row],[2]],$B$2:$B$13,$C$2:$C$13,0,0)</f>
        <v>0</v>
      </c>
      <c r="O108" s="14">
        <f>_xlfn.XLOOKUP(Matka[[#This Row],[3]],$B$2:$B$13,$C$2:$C$13,0,0)</f>
        <v>0</v>
      </c>
      <c r="P108" s="14">
        <f>_xlfn.XLOOKUP(Matka[[#This Row],[4]],$B$2:$B$13,$C$2:$C$13,0,0)</f>
        <v>0</v>
      </c>
      <c r="Q108" s="14">
        <f>_xlfn.XLOOKUP(Matka[[#This Row],[5]],$B$2:$B$13,$C$2:$C$13,0,0)</f>
        <v>0</v>
      </c>
      <c r="R108" s="14">
        <f>_xlfn.XLOOKUP(Matka[[#This Row],[6]],$B$2:$B$13,$C$2:$C$13,0,0)</f>
        <v>0</v>
      </c>
      <c r="S108" s="15">
        <v>0</v>
      </c>
      <c r="T108" s="15">
        <v>0</v>
      </c>
      <c r="U108" s="15">
        <v>1</v>
      </c>
      <c r="V108" s="15">
        <v>0</v>
      </c>
      <c r="W108" s="15">
        <v>0</v>
      </c>
      <c r="X108" s="15">
        <v>0</v>
      </c>
      <c r="Y108" s="14">
        <f t="shared" si="2"/>
        <v>0</v>
      </c>
      <c r="Z108" s="15">
        <f>SUM(Matka[[#This Row],[Edycja I]:[Sztafety VI]])</f>
        <v>1</v>
      </c>
      <c r="AA108" s="14" t="str">
        <f>_xlfn.TEXTJOIN(" | ",1,Matka[[#This Row],[Top1]],Matka[[#This Row],[Top2]],Matka[[#This Row],[Top3]],Matka[[#This Row],[Top4]])</f>
        <v>99 | 99 | 99 | 99</v>
      </c>
      <c r="AB108" s="14">
        <f>IFERROR(SMALL(Matka[[#This Row],[1]:[6]],1),99)</f>
        <v>99</v>
      </c>
      <c r="AC108" s="14">
        <f>IFERROR(SMALL(Matka[[#This Row],[1]:[6]],2),99)</f>
        <v>99</v>
      </c>
      <c r="AD108" s="14">
        <f>IFERROR(SMALL(Matka[[#This Row],[1]:[6]],3),99)</f>
        <v>99</v>
      </c>
      <c r="AE108" s="14">
        <f>IFERROR(SMALL(Matka[[#This Row],[1]:[6]],4),99)</f>
        <v>99</v>
      </c>
    </row>
    <row r="109" spans="1:31" x14ac:dyDescent="0.25">
      <c r="A109" s="3">
        <v>96</v>
      </c>
      <c r="B109" t="s">
        <v>2337</v>
      </c>
      <c r="C109" s="13" t="str">
        <f>_xlfn.XLOOKUP(Matka[[#This Row],[Nazwisko i Imię]],Licencje[Nazw i imię],Licencje[Płeć],"",0)</f>
        <v>K</v>
      </c>
      <c r="D109" s="13" t="str">
        <f>_xlfn.XLOOKUP(Matka[[#This Row],[Nazwisko i Imię]],Licencje[Nazw i imię],Licencje[Kat.],"",0)</f>
        <v>E-1</v>
      </c>
      <c r="E109" s="13" t="str">
        <f>_xlfn.XLOOKUP(Matka[[#This Row],[Nazwisko i Imię]],Licencje[Nazw i imię],Licencje[Klub],"",0)</f>
        <v>IUKS Dziewiątka Tomaszów Mazowiecki</v>
      </c>
      <c r="F109" s="13" t="str">
        <f>_xlfn.XLOOKUP(Matka[[#This Row],[Nazwisko i Imię]],Licencje[Nazw i imię],Licencje[Szkoła],"",0)</f>
        <v>SP 9 Tomaszów Mazowiecki</v>
      </c>
      <c r="G109" s="13">
        <v>10</v>
      </c>
      <c r="H109" s="13">
        <v>9</v>
      </c>
      <c r="I109" s="13">
        <v>8</v>
      </c>
      <c r="M109" s="14">
        <f>_xlfn.XLOOKUP(Matka[[#This Row],[1]],$B$2:$B$13,$C$2:$C$13,0,0)</f>
        <v>1</v>
      </c>
      <c r="N109" s="14">
        <f>_xlfn.XLOOKUP(Matka[[#This Row],[2]],$B$2:$B$13,$C$2:$C$13,0,0)</f>
        <v>1</v>
      </c>
      <c r="O109" s="14">
        <f>_xlfn.XLOOKUP(Matka[[#This Row],[3]],$B$2:$B$13,$C$2:$C$13,0,0)</f>
        <v>2</v>
      </c>
      <c r="P109" s="14">
        <f>_xlfn.XLOOKUP(Matka[[#This Row],[4]],$B$2:$B$13,$C$2:$C$13,0,0)</f>
        <v>0</v>
      </c>
      <c r="Q109" s="14">
        <f>_xlfn.XLOOKUP(Matka[[#This Row],[5]],$B$2:$B$13,$C$2:$C$13,0,0)</f>
        <v>0</v>
      </c>
      <c r="R109" s="14">
        <f>_xlfn.XLOOKUP(Matka[[#This Row],[6]],$B$2:$B$13,$C$2:$C$13,0,0)</f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4">
        <f t="shared" si="2"/>
        <v>4</v>
      </c>
      <c r="Z109" s="15">
        <f>SUM(Matka[[#This Row],[Edycja I]:[Sztafety VI]])</f>
        <v>4</v>
      </c>
      <c r="AA109" s="14" t="str">
        <f>_xlfn.TEXTJOIN(" | ",1,Matka[[#This Row],[Top1]],Matka[[#This Row],[Top2]],Matka[[#This Row],[Top3]],Matka[[#This Row],[Top4]])</f>
        <v>8 | 9 | 10 | 99</v>
      </c>
      <c r="AB109" s="14">
        <f>IFERROR(SMALL(Matka[[#This Row],[1]:[6]],1),99)</f>
        <v>8</v>
      </c>
      <c r="AC109" s="14">
        <f>IFERROR(SMALL(Matka[[#This Row],[1]:[6]],2),99)</f>
        <v>9</v>
      </c>
      <c r="AD109" s="14">
        <f>IFERROR(SMALL(Matka[[#This Row],[1]:[6]],3),99)</f>
        <v>10</v>
      </c>
      <c r="AE109" s="14">
        <f>IFERROR(SMALL(Matka[[#This Row],[1]:[6]],4),99)</f>
        <v>99</v>
      </c>
    </row>
    <row r="110" spans="1:31" hidden="1" x14ac:dyDescent="0.25">
      <c r="A110" s="3">
        <v>97</v>
      </c>
      <c r="B110" t="s">
        <v>2290</v>
      </c>
      <c r="C110" s="13" t="str">
        <f>_xlfn.XLOOKUP(Matka[[#This Row],[Nazwisko i Imię]],Licencje[Nazw i imię],Licencje[Płeć],"",0)</f>
        <v>K</v>
      </c>
      <c r="D110" s="13" t="str">
        <f>_xlfn.XLOOKUP(Matka[[#This Row],[Nazwisko i Imię]],Licencje[Nazw i imię],Licencje[Kat.],"",0)</f>
        <v>D-1</v>
      </c>
      <c r="E110" s="13" t="str">
        <f>_xlfn.XLOOKUP(Matka[[#This Row],[Nazwisko i Imię]],Licencje[Nazw i imię],Licencje[Klub],"",0)</f>
        <v>Akademia Łyżwiarstwa Kristensen</v>
      </c>
      <c r="F110" s="13" t="str">
        <f>_xlfn.XLOOKUP(Matka[[#This Row],[Nazwisko i Imię]],Licencje[Nazw i imię],Licencje[Szkoła],"",0)</f>
        <v>SP Wolbórz</v>
      </c>
      <c r="J110" s="13">
        <v>10</v>
      </c>
      <c r="M110" s="14">
        <f>_xlfn.XLOOKUP(Matka[[#This Row],[1]],$B$2:$B$13,$C$2:$C$13,0,0)</f>
        <v>0</v>
      </c>
      <c r="N110" s="14">
        <f>_xlfn.XLOOKUP(Matka[[#This Row],[2]],$B$2:$B$13,$C$2:$C$13,0,0)</f>
        <v>0</v>
      </c>
      <c r="O110" s="14">
        <f>_xlfn.XLOOKUP(Matka[[#This Row],[3]],$B$2:$B$13,$C$2:$C$13,0,0)</f>
        <v>0</v>
      </c>
      <c r="P110" s="14">
        <f>_xlfn.XLOOKUP(Matka[[#This Row],[4]],$B$2:$B$13,$C$2:$C$13,0,0)</f>
        <v>1</v>
      </c>
      <c r="Q110" s="14">
        <f>_xlfn.XLOOKUP(Matka[[#This Row],[5]],$B$2:$B$13,$C$2:$C$13,0,0)</f>
        <v>0</v>
      </c>
      <c r="R110" s="14">
        <f>_xlfn.XLOOKUP(Matka[[#This Row],[6]],$B$2:$B$13,$C$2:$C$13,0,0)</f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4">
        <f t="shared" si="2"/>
        <v>1</v>
      </c>
      <c r="Z110" s="15">
        <f>SUM(Matka[[#This Row],[Edycja I]:[Sztafety VI]])</f>
        <v>1</v>
      </c>
      <c r="AA110" s="14" t="str">
        <f>_xlfn.TEXTJOIN(" | ",1,Matka[[#This Row],[Top1]],Matka[[#This Row],[Top2]],Matka[[#This Row],[Top3]],Matka[[#This Row],[Top4]])</f>
        <v>10 | 99 | 99 | 99</v>
      </c>
      <c r="AB110" s="14">
        <f>IFERROR(SMALL(Matka[[#This Row],[1]:[6]],1),99)</f>
        <v>10</v>
      </c>
      <c r="AC110" s="14">
        <f>IFERROR(SMALL(Matka[[#This Row],[1]:[6]],2),99)</f>
        <v>99</v>
      </c>
      <c r="AD110" s="14">
        <f>IFERROR(SMALL(Matka[[#This Row],[1]:[6]],3),99)</f>
        <v>99</v>
      </c>
      <c r="AE110" s="14">
        <f>IFERROR(SMALL(Matka[[#This Row],[1]:[6]],4),99)</f>
        <v>99</v>
      </c>
    </row>
    <row r="111" spans="1:31" hidden="1" x14ac:dyDescent="0.25">
      <c r="A111" s="3">
        <v>98</v>
      </c>
      <c r="B111" t="s">
        <v>2289</v>
      </c>
      <c r="C111" s="13" t="str">
        <f>_xlfn.XLOOKUP(Matka[[#This Row],[Nazwisko i Imię]],Licencje[Nazw i imię],Licencje[Płeć],"",0)</f>
        <v>K</v>
      </c>
      <c r="D111" s="13" t="str">
        <f>_xlfn.XLOOKUP(Matka[[#This Row],[Nazwisko i Imię]],Licencje[Nazw i imię],Licencje[Kat.],"",0)</f>
        <v>D-1</v>
      </c>
      <c r="E111" s="13" t="str">
        <f>_xlfn.XLOOKUP(Matka[[#This Row],[Nazwisko i Imię]],Licencje[Nazw i imię],Licencje[Klub],"",0)</f>
        <v>Akademia Sportowego Rozwoju Natalii Czerwonki</v>
      </c>
      <c r="F111" s="13" t="str">
        <f>_xlfn.XLOOKUP(Matka[[#This Row],[Nazwisko i Imię]],Licencje[Nazw i imię],Licencje[Szkoła],"",0)</f>
        <v>SP 14 Lubin</v>
      </c>
      <c r="G111" s="13">
        <v>3</v>
      </c>
      <c r="H111" s="13">
        <v>4</v>
      </c>
      <c r="I111" s="13">
        <v>3</v>
      </c>
      <c r="J111" s="13">
        <v>4</v>
      </c>
      <c r="M111" s="14">
        <f>_xlfn.XLOOKUP(Matka[[#This Row],[1]],$B$2:$B$13,$C$2:$C$13,0,0)</f>
        <v>5</v>
      </c>
      <c r="N111" s="14">
        <f>_xlfn.XLOOKUP(Matka[[#This Row],[2]],$B$2:$B$13,$C$2:$C$13,0,0)</f>
        <v>4</v>
      </c>
      <c r="O111" s="14">
        <f>_xlfn.XLOOKUP(Matka[[#This Row],[3]],$B$2:$B$13,$C$2:$C$13,0,0)</f>
        <v>5</v>
      </c>
      <c r="P111" s="14">
        <f>_xlfn.XLOOKUP(Matka[[#This Row],[4]],$B$2:$B$13,$C$2:$C$13,0,0)</f>
        <v>4</v>
      </c>
      <c r="Q111" s="14">
        <f>_xlfn.XLOOKUP(Matka[[#This Row],[5]],$B$2:$B$13,$C$2:$C$13,0,0)</f>
        <v>0</v>
      </c>
      <c r="R111" s="14">
        <f>_xlfn.XLOOKUP(Matka[[#This Row],[6]],$B$2:$B$13,$C$2:$C$13,0,0)</f>
        <v>0</v>
      </c>
      <c r="S111" s="15">
        <f>5/3</f>
        <v>1.6666666666666667</v>
      </c>
      <c r="T111" s="15">
        <v>1.5</v>
      </c>
      <c r="U111" s="15">
        <f>7/3</f>
        <v>2.3333333333333335</v>
      </c>
      <c r="V111" s="15">
        <v>0.5</v>
      </c>
      <c r="W111" s="15">
        <v>0</v>
      </c>
      <c r="X111" s="15">
        <v>0</v>
      </c>
      <c r="Y111" s="14">
        <f t="shared" si="2"/>
        <v>18</v>
      </c>
      <c r="Z111" s="15">
        <f>SUM(Matka[[#This Row],[Edycja I]:[Sztafety VI]])</f>
        <v>24</v>
      </c>
      <c r="AA111" s="14" t="str">
        <f>_xlfn.TEXTJOIN(" | ",1,Matka[[#This Row],[Top1]],Matka[[#This Row],[Top2]],Matka[[#This Row],[Top3]],Matka[[#This Row],[Top4]])</f>
        <v>3 | 3 | 4 | 4</v>
      </c>
      <c r="AB111" s="14">
        <f>IFERROR(SMALL(Matka[[#This Row],[1]:[6]],1),99)</f>
        <v>3</v>
      </c>
      <c r="AC111" s="14">
        <f>IFERROR(SMALL(Matka[[#This Row],[1]:[6]],2),99)</f>
        <v>3</v>
      </c>
      <c r="AD111" s="14">
        <f>IFERROR(SMALL(Matka[[#This Row],[1]:[6]],3),99)</f>
        <v>4</v>
      </c>
      <c r="AE111" s="14">
        <f>IFERROR(SMALL(Matka[[#This Row],[1]:[6]],4),99)</f>
        <v>4</v>
      </c>
    </row>
    <row r="112" spans="1:31" hidden="1" x14ac:dyDescent="0.25">
      <c r="A112" s="3">
        <v>99</v>
      </c>
      <c r="B112" t="s">
        <v>2347</v>
      </c>
      <c r="C112" s="13" t="str">
        <f>_xlfn.XLOOKUP(Matka[[#This Row],[Nazwisko i Imię]],Licencje[Nazw i imię],Licencje[Płeć],"",0)</f>
        <v>M</v>
      </c>
      <c r="D112" s="13" t="str">
        <f>_xlfn.XLOOKUP(Matka[[#This Row],[Nazwisko i Imię]],Licencje[Nazw i imię],Licencje[Kat.],"",0)</f>
        <v>D-2</v>
      </c>
      <c r="E112" s="13" t="str">
        <f>_xlfn.XLOOKUP(Matka[[#This Row],[Nazwisko i Imię]],Licencje[Nazw i imię],Licencje[Klub],"",0)</f>
        <v>UKS Sparta Grodzisk Mazowiecki</v>
      </c>
      <c r="F112" s="13" t="str">
        <f>_xlfn.XLOOKUP(Matka[[#This Row],[Nazwisko i Imię]],Licencje[Nazw i imię],Licencje[Szkoła],"",0)</f>
        <v>Milanowska Prywatna Szkoła Podstawowa</v>
      </c>
      <c r="G112" s="13">
        <v>5</v>
      </c>
      <c r="I112" s="13">
        <v>8</v>
      </c>
      <c r="J112" s="13">
        <v>7</v>
      </c>
      <c r="K112" s="13">
        <v>5</v>
      </c>
      <c r="M112" s="14">
        <f>_xlfn.XLOOKUP(Matka[[#This Row],[1]],$B$2:$B$13,$C$2:$C$13,0,0)</f>
        <v>3</v>
      </c>
      <c r="N112" s="14">
        <f>_xlfn.XLOOKUP(Matka[[#This Row],[2]],$B$2:$B$13,$C$2:$C$13,0,0)</f>
        <v>0</v>
      </c>
      <c r="O112" s="14">
        <f>_xlfn.XLOOKUP(Matka[[#This Row],[3]],$B$2:$B$13,$C$2:$C$13,0,0)</f>
        <v>2</v>
      </c>
      <c r="P112" s="14">
        <f>_xlfn.XLOOKUP(Matka[[#This Row],[4]],$B$2:$B$13,$C$2:$C$13,0,0)</f>
        <v>2</v>
      </c>
      <c r="Q112" s="14">
        <f>_xlfn.XLOOKUP(Matka[[#This Row],[5]],$B$2:$B$13,$C$2:$C$13,0,0)</f>
        <v>3</v>
      </c>
      <c r="R112" s="14">
        <f>_xlfn.XLOOKUP(Matka[[#This Row],[6]],$B$2:$B$13,$C$2:$C$13,0,0)</f>
        <v>0</v>
      </c>
      <c r="S112" s="15">
        <v>3</v>
      </c>
      <c r="T112" s="15">
        <v>0</v>
      </c>
      <c r="U112" s="15">
        <v>3</v>
      </c>
      <c r="V112" s="15">
        <v>0</v>
      </c>
      <c r="W112" s="15">
        <v>3</v>
      </c>
      <c r="X112" s="15">
        <v>0</v>
      </c>
      <c r="Y112" s="14">
        <f t="shared" si="2"/>
        <v>10</v>
      </c>
      <c r="Z112" s="15">
        <f>SUM(Matka[[#This Row],[Edycja I]:[Sztafety VI]])</f>
        <v>19</v>
      </c>
      <c r="AA112" s="14" t="str">
        <f>_xlfn.TEXTJOIN(" | ",1,Matka[[#This Row],[Top1]],Matka[[#This Row],[Top2]],Matka[[#This Row],[Top3]],Matka[[#This Row],[Top4]])</f>
        <v>5 | 5 | 7 | 8</v>
      </c>
      <c r="AB112" s="14">
        <f>IFERROR(SMALL(Matka[[#This Row],[1]:[6]],1),99)</f>
        <v>5</v>
      </c>
      <c r="AC112" s="14">
        <f>IFERROR(SMALL(Matka[[#This Row],[1]:[6]],2),99)</f>
        <v>5</v>
      </c>
      <c r="AD112" s="14">
        <f>IFERROR(SMALL(Matka[[#This Row],[1]:[6]],3),99)</f>
        <v>7</v>
      </c>
      <c r="AE112" s="14">
        <f>IFERROR(SMALL(Matka[[#This Row],[1]:[6]],4),99)</f>
        <v>8</v>
      </c>
    </row>
    <row r="113" spans="1:31" hidden="1" x14ac:dyDescent="0.25">
      <c r="A113" s="3">
        <v>100</v>
      </c>
      <c r="B113" t="s">
        <v>2468</v>
      </c>
      <c r="C113" s="13" t="str">
        <f>_xlfn.XLOOKUP(Matka[[#This Row],[Nazwisko i Imię]],Licencje[Nazw i imię],Licencje[Płeć],"",0)</f>
        <v>M</v>
      </c>
      <c r="D113" s="13" t="str">
        <f>_xlfn.XLOOKUP(Matka[[#This Row],[Nazwisko i Imię]],Licencje[Nazw i imię],Licencje[Kat.],"",0)</f>
        <v>D-1</v>
      </c>
      <c r="E113" s="13" t="str">
        <f>_xlfn.XLOOKUP(Matka[[#This Row],[Nazwisko i Imię]],Licencje[Nazw i imię],Licencje[Klub],"",0)</f>
        <v>UKS przy ZSMS Zakopane</v>
      </c>
      <c r="F113" s="13" t="str">
        <f>_xlfn.XLOOKUP(Matka[[#This Row],[Nazwisko i Imię]],Licencje[Nazw i imię],Licencje[Szkoła],"",0)</f>
        <v>SP SMS Zakopane</v>
      </c>
      <c r="G113" s="13">
        <v>9</v>
      </c>
      <c r="J113" s="13">
        <v>7</v>
      </c>
      <c r="M113" s="14">
        <f>_xlfn.XLOOKUP(Matka[[#This Row],[1]],$B$2:$B$13,$C$2:$C$13,0,0)</f>
        <v>1</v>
      </c>
      <c r="N113" s="14">
        <f>_xlfn.XLOOKUP(Matka[[#This Row],[2]],$B$2:$B$13,$C$2:$C$13,0,0)</f>
        <v>0</v>
      </c>
      <c r="O113" s="14">
        <f>_xlfn.XLOOKUP(Matka[[#This Row],[3]],$B$2:$B$13,$C$2:$C$13,0,0)</f>
        <v>0</v>
      </c>
      <c r="P113" s="14">
        <f>_xlfn.XLOOKUP(Matka[[#This Row],[4]],$B$2:$B$13,$C$2:$C$13,0,0)</f>
        <v>2</v>
      </c>
      <c r="Q113" s="14">
        <f>_xlfn.XLOOKUP(Matka[[#This Row],[5]],$B$2:$B$13,$C$2:$C$13,0,0)</f>
        <v>0</v>
      </c>
      <c r="R113" s="14">
        <f>_xlfn.XLOOKUP(Matka[[#This Row],[6]],$B$2:$B$13,$C$2:$C$13,0,0)</f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4">
        <f t="shared" si="2"/>
        <v>3</v>
      </c>
      <c r="Z113" s="15">
        <f>SUM(Matka[[#This Row],[Edycja I]:[Sztafety VI]])</f>
        <v>3</v>
      </c>
      <c r="AA113" s="14" t="str">
        <f>_xlfn.TEXTJOIN(" | ",1,Matka[[#This Row],[Top1]],Matka[[#This Row],[Top2]],Matka[[#This Row],[Top3]],Matka[[#This Row],[Top4]])</f>
        <v>7 | 9 | 99 | 99</v>
      </c>
      <c r="AB113" s="14">
        <f>IFERROR(SMALL(Matka[[#This Row],[1]:[6]],1),99)</f>
        <v>7</v>
      </c>
      <c r="AC113" s="14">
        <f>IFERROR(SMALL(Matka[[#This Row],[1]:[6]],2),99)</f>
        <v>9</v>
      </c>
      <c r="AD113" s="14">
        <f>IFERROR(SMALL(Matka[[#This Row],[1]:[6]],3),99)</f>
        <v>99</v>
      </c>
      <c r="AE113" s="14">
        <f>IFERROR(SMALL(Matka[[#This Row],[1]:[6]],4),99)</f>
        <v>99</v>
      </c>
    </row>
    <row r="114" spans="1:31" hidden="1" x14ac:dyDescent="0.25">
      <c r="A114" s="3">
        <v>101</v>
      </c>
      <c r="B114" t="s">
        <v>3170</v>
      </c>
      <c r="C114" s="13" t="str">
        <f>_xlfn.XLOOKUP(Matka[[#This Row],[Nazwisko i Imię]],Licencje[Nazw i imię],Licencje[Płeć],"",0)</f>
        <v>K</v>
      </c>
      <c r="D114" s="13" t="str">
        <f>_xlfn.XLOOKUP(Matka[[#This Row],[Nazwisko i Imię]],Licencje[Nazw i imię],Licencje[Kat.],"",0)</f>
        <v>F-2</v>
      </c>
      <c r="E114" s="13" t="str">
        <f>_xlfn.XLOOKUP(Matka[[#This Row],[Nazwisko i Imię]],Licencje[Nazw i imię],Licencje[Klub],"",0)</f>
        <v>SKŁ Górnik Sanok</v>
      </c>
      <c r="F114" s="13" t="str">
        <f>_xlfn.XLOOKUP(Matka[[#This Row],[Nazwisko i Imię]],Licencje[Nazw i imię],Licencje[Szkoła],"",0)</f>
        <v>SP Nowosielce</v>
      </c>
      <c r="G114" s="13">
        <v>8</v>
      </c>
      <c r="H114" s="13">
        <v>10</v>
      </c>
      <c r="K114" s="13">
        <v>9</v>
      </c>
      <c r="M114" s="14">
        <f>_xlfn.XLOOKUP(Matka[[#This Row],[1]],$B$2:$B$13,$C$2:$C$13,0,0)</f>
        <v>2</v>
      </c>
      <c r="N114" s="14">
        <f>_xlfn.XLOOKUP(Matka[[#This Row],[2]],$B$2:$B$13,$C$2:$C$13,0,0)</f>
        <v>1</v>
      </c>
      <c r="O114" s="14">
        <f>_xlfn.XLOOKUP(Matka[[#This Row],[3]],$B$2:$B$13,$C$2:$C$13,0,0)</f>
        <v>0</v>
      </c>
      <c r="P114" s="14">
        <f>_xlfn.XLOOKUP(Matka[[#This Row],[4]],$B$2:$B$13,$C$2:$C$13,0,0)</f>
        <v>0</v>
      </c>
      <c r="Q114" s="14">
        <f>_xlfn.XLOOKUP(Matka[[#This Row],[5]],$B$2:$B$13,$C$2:$C$13,0,0)</f>
        <v>1</v>
      </c>
      <c r="R114" s="14">
        <f>_xlfn.XLOOKUP(Matka[[#This Row],[6]],$B$2:$B$13,$C$2:$C$13,0,0)</f>
        <v>0</v>
      </c>
      <c r="S114" s="15">
        <v>0</v>
      </c>
      <c r="T114" s="15">
        <v>0</v>
      </c>
      <c r="U114" s="15">
        <v>0</v>
      </c>
      <c r="V114" s="15">
        <v>0.5</v>
      </c>
      <c r="W114" s="15">
        <v>0.75</v>
      </c>
      <c r="X114" s="15">
        <v>0</v>
      </c>
      <c r="Y114" s="14">
        <f t="shared" si="2"/>
        <v>4</v>
      </c>
      <c r="Z114" s="15">
        <f>SUM(Matka[[#This Row],[Edycja I]:[Sztafety VI]])</f>
        <v>5.25</v>
      </c>
      <c r="AA114" s="14" t="str">
        <f>_xlfn.TEXTJOIN(" | ",1,Matka[[#This Row],[Top1]],Matka[[#This Row],[Top2]],Matka[[#This Row],[Top3]],Matka[[#This Row],[Top4]])</f>
        <v>8 | 9 | 10 | 99</v>
      </c>
      <c r="AB114" s="14">
        <f>IFERROR(SMALL(Matka[[#This Row],[1]:[6]],1),99)</f>
        <v>8</v>
      </c>
      <c r="AC114" s="14">
        <f>IFERROR(SMALL(Matka[[#This Row],[1]:[6]],2),99)</f>
        <v>9</v>
      </c>
      <c r="AD114" s="14">
        <f>IFERROR(SMALL(Matka[[#This Row],[1]:[6]],3),99)</f>
        <v>10</v>
      </c>
      <c r="AE114" s="14">
        <f>IFERROR(SMALL(Matka[[#This Row],[1]:[6]],4),99)</f>
        <v>99</v>
      </c>
    </row>
    <row r="115" spans="1:31" hidden="1" x14ac:dyDescent="0.25">
      <c r="A115" s="3">
        <v>102</v>
      </c>
      <c r="B115" t="s">
        <v>2321</v>
      </c>
      <c r="C115" s="13" t="str">
        <f>_xlfn.XLOOKUP(Matka[[#This Row],[Nazwisko i Imię]],Licencje[Nazw i imię],Licencje[Płeć],"",0)</f>
        <v>K</v>
      </c>
      <c r="D115" s="13" t="str">
        <f>_xlfn.XLOOKUP(Matka[[#This Row],[Nazwisko i Imię]],Licencje[Nazw i imię],Licencje[Kat.],"",0)</f>
        <v>E-2</v>
      </c>
      <c r="E115" s="13" t="str">
        <f>_xlfn.XLOOKUP(Matka[[#This Row],[Nazwisko i Imię]],Licencje[Nazw i imię],Licencje[Klub],"",0)</f>
        <v>KS Orzeł Elbląg</v>
      </c>
      <c r="F115" s="13" t="str">
        <f>_xlfn.XLOOKUP(Matka[[#This Row],[Nazwisko i Imię]],Licencje[Nazw i imię],Licencje[Szkoła],"",0)</f>
        <v>SP 19 Elbląg</v>
      </c>
      <c r="I115" s="13">
        <v>12</v>
      </c>
      <c r="M115" s="14">
        <f>_xlfn.XLOOKUP(Matka[[#This Row],[1]],$B$2:$B$13,$C$2:$C$13,0,0)</f>
        <v>0</v>
      </c>
      <c r="N115" s="14">
        <f>_xlfn.XLOOKUP(Matka[[#This Row],[2]],$B$2:$B$13,$C$2:$C$13,0,0)</f>
        <v>0</v>
      </c>
      <c r="O115" s="14">
        <f>_xlfn.XLOOKUP(Matka[[#This Row],[3]],$B$2:$B$13,$C$2:$C$13,0,0)</f>
        <v>1</v>
      </c>
      <c r="P115" s="14">
        <f>_xlfn.XLOOKUP(Matka[[#This Row],[4]],$B$2:$B$13,$C$2:$C$13,0,0)</f>
        <v>0</v>
      </c>
      <c r="Q115" s="14">
        <f>_xlfn.XLOOKUP(Matka[[#This Row],[5]],$B$2:$B$13,$C$2:$C$13,0,0)</f>
        <v>0</v>
      </c>
      <c r="R115" s="14">
        <f>_xlfn.XLOOKUP(Matka[[#This Row],[6]],$B$2:$B$13,$C$2:$C$13,0,0)</f>
        <v>0</v>
      </c>
      <c r="S115" s="15">
        <v>0</v>
      </c>
      <c r="T115" s="15">
        <v>0</v>
      </c>
      <c r="U115" s="15">
        <v>0.75</v>
      </c>
      <c r="V115" s="15">
        <v>0.25</v>
      </c>
      <c r="W115" s="15">
        <v>0</v>
      </c>
      <c r="X115" s="15">
        <v>0</v>
      </c>
      <c r="Y115" s="14">
        <f t="shared" si="2"/>
        <v>1</v>
      </c>
      <c r="Z115" s="15">
        <f>SUM(Matka[[#This Row],[Edycja I]:[Sztafety VI]])</f>
        <v>2</v>
      </c>
      <c r="AA115" s="14" t="str">
        <f>_xlfn.TEXTJOIN(" | ",1,Matka[[#This Row],[Top1]],Matka[[#This Row],[Top2]],Matka[[#This Row],[Top3]],Matka[[#This Row],[Top4]])</f>
        <v>12 | 99 | 99 | 99</v>
      </c>
      <c r="AB115" s="14">
        <f>IFERROR(SMALL(Matka[[#This Row],[1]:[6]],1),99)</f>
        <v>12</v>
      </c>
      <c r="AC115" s="14">
        <f>IFERROR(SMALL(Matka[[#This Row],[1]:[6]],2),99)</f>
        <v>99</v>
      </c>
      <c r="AD115" s="14">
        <f>IFERROR(SMALL(Matka[[#This Row],[1]:[6]],3),99)</f>
        <v>99</v>
      </c>
      <c r="AE115" s="14">
        <f>IFERROR(SMALL(Matka[[#This Row],[1]:[6]],4),99)</f>
        <v>99</v>
      </c>
    </row>
    <row r="116" spans="1:31" hidden="1" x14ac:dyDescent="0.25">
      <c r="A116" s="3">
        <v>103</v>
      </c>
      <c r="B116" t="s">
        <v>3189</v>
      </c>
      <c r="C116" s="13" t="str">
        <f>_xlfn.XLOOKUP(Matka[[#This Row],[Nazwisko i Imię]],Licencje[Nazw i imię],Licencje[Płeć],"",0)</f>
        <v>K</v>
      </c>
      <c r="D116" s="13" t="str">
        <f>_xlfn.XLOOKUP(Matka[[#This Row],[Nazwisko i Imię]],Licencje[Nazw i imię],Licencje[Kat.],"",0)</f>
        <v>D-1</v>
      </c>
      <c r="E116" s="13" t="str">
        <f>_xlfn.XLOOKUP(Matka[[#This Row],[Nazwisko i Imię]],Licencje[Nazw i imię],Licencje[Klub],"",0)</f>
        <v>Akademia Sportowego Rozwoju Natalii Czerwonki</v>
      </c>
      <c r="F116" s="13" t="str">
        <f>_xlfn.XLOOKUP(Matka[[#This Row],[Nazwisko i Imię]],Licencje[Nazw i imię],Licencje[Szkoła],"",0)</f>
        <v>SP nr 12 lubin</v>
      </c>
      <c r="M116" s="14">
        <f>_xlfn.XLOOKUP(Matka[[#This Row],[1]],$B$2:$B$13,$C$2:$C$13,0,0)</f>
        <v>0</v>
      </c>
      <c r="N116" s="14">
        <f>_xlfn.XLOOKUP(Matka[[#This Row],[2]],$B$2:$B$13,$C$2:$C$13,0,0)</f>
        <v>0</v>
      </c>
      <c r="O116" s="14">
        <f>_xlfn.XLOOKUP(Matka[[#This Row],[3]],$B$2:$B$13,$C$2:$C$13,0,0)</f>
        <v>0</v>
      </c>
      <c r="P116" s="14">
        <f>_xlfn.XLOOKUP(Matka[[#This Row],[4]],$B$2:$B$13,$C$2:$C$13,0,0)</f>
        <v>0</v>
      </c>
      <c r="Q116" s="14">
        <f>_xlfn.XLOOKUP(Matka[[#This Row],[5]],$B$2:$B$13,$C$2:$C$13,0,0)</f>
        <v>0</v>
      </c>
      <c r="R116" s="14">
        <f>_xlfn.XLOOKUP(Matka[[#This Row],[6]],$B$2:$B$13,$C$2:$C$13,0,0)</f>
        <v>0</v>
      </c>
      <c r="S116" s="15">
        <v>1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4">
        <f t="shared" si="2"/>
        <v>0</v>
      </c>
      <c r="Z116" s="15">
        <f>SUM(Matka[[#This Row],[Edycja I]:[Sztafety VI]])</f>
        <v>1</v>
      </c>
      <c r="AA116" s="14" t="str">
        <f>_xlfn.TEXTJOIN(" | ",1,Matka[[#This Row],[Top1]],Matka[[#This Row],[Top2]],Matka[[#This Row],[Top3]],Matka[[#This Row],[Top4]])</f>
        <v>99 | 99 | 99 | 99</v>
      </c>
      <c r="AB116" s="14">
        <f>IFERROR(SMALL(Matka[[#This Row],[1]:[6]],1),99)</f>
        <v>99</v>
      </c>
      <c r="AC116" s="14">
        <f>IFERROR(SMALL(Matka[[#This Row],[1]:[6]],2),99)</f>
        <v>99</v>
      </c>
      <c r="AD116" s="14">
        <f>IFERROR(SMALL(Matka[[#This Row],[1]:[6]],3),99)</f>
        <v>99</v>
      </c>
      <c r="AE116" s="14">
        <f>IFERROR(SMALL(Matka[[#This Row],[1]:[6]],4),99)</f>
        <v>99</v>
      </c>
    </row>
    <row r="117" spans="1:31" hidden="1" x14ac:dyDescent="0.25">
      <c r="A117" s="3">
        <v>104</v>
      </c>
      <c r="B117" t="s">
        <v>2285</v>
      </c>
      <c r="C117" s="13" t="str">
        <f>_xlfn.XLOOKUP(Matka[[#This Row],[Nazwisko i Imię]],Licencje[Nazw i imię],Licencje[Płeć],"",0)</f>
        <v>K</v>
      </c>
      <c r="D117" s="13" t="str">
        <f>_xlfn.XLOOKUP(Matka[[#This Row],[Nazwisko i Imię]],Licencje[Nazw i imię],Licencje[Kat.],"",0)</f>
        <v>D-1</v>
      </c>
      <c r="E117" s="13" t="str">
        <f>_xlfn.XLOOKUP(Matka[[#This Row],[Nazwisko i Imię]],Licencje[Nazw i imię],Licencje[Klub],"",0)</f>
        <v>IUKS Dziewiątka Tomaszów Mazowiecki</v>
      </c>
      <c r="F117" s="13" t="str">
        <f>_xlfn.XLOOKUP(Matka[[#This Row],[Nazwisko i Imię]],Licencje[Nazw i imię],Licencje[Szkoła],"",0)</f>
        <v>SP 10 Tomaszów Mazowiecki</v>
      </c>
      <c r="G117" s="13">
        <v>1</v>
      </c>
      <c r="H117" s="13">
        <v>1</v>
      </c>
      <c r="I117" s="13">
        <v>1</v>
      </c>
      <c r="J117" s="13">
        <v>1</v>
      </c>
      <c r="K117" s="13">
        <v>1</v>
      </c>
      <c r="M117" s="14">
        <f>_xlfn.XLOOKUP(Matka[[#This Row],[1]],$B$2:$B$13,$C$2:$C$13,0,0)</f>
        <v>9</v>
      </c>
      <c r="N117" s="14">
        <f>_xlfn.XLOOKUP(Matka[[#This Row],[2]],$B$2:$B$13,$C$2:$C$13,0,0)</f>
        <v>9</v>
      </c>
      <c r="O117" s="14">
        <f>_xlfn.XLOOKUP(Matka[[#This Row],[3]],$B$2:$B$13,$C$2:$C$13,0,0)</f>
        <v>9</v>
      </c>
      <c r="P117" s="14">
        <f>_xlfn.XLOOKUP(Matka[[#This Row],[4]],$B$2:$B$13,$C$2:$C$13,0,0)</f>
        <v>9</v>
      </c>
      <c r="Q117" s="14">
        <f>_xlfn.XLOOKUP(Matka[[#This Row],[5]],$B$2:$B$13,$C$2:$C$13,0,0)</f>
        <v>9</v>
      </c>
      <c r="R117" s="14">
        <f>_xlfn.XLOOKUP(Matka[[#This Row],[6]],$B$2:$B$13,$C$2:$C$13,0,0)</f>
        <v>0</v>
      </c>
      <c r="S117" s="15">
        <v>0</v>
      </c>
      <c r="T117" s="15">
        <v>4.5</v>
      </c>
      <c r="U117" s="15">
        <v>3</v>
      </c>
      <c r="V117" s="15">
        <v>4.5</v>
      </c>
      <c r="W117" s="15">
        <f>7/3</f>
        <v>2.3333333333333335</v>
      </c>
      <c r="X117" s="15">
        <v>0</v>
      </c>
      <c r="Y117" s="14">
        <f t="shared" si="2"/>
        <v>36</v>
      </c>
      <c r="Z117" s="15">
        <f>SUM(Matka[[#This Row],[Edycja I]:[Sztafety VI]])</f>
        <v>59.333333333333336</v>
      </c>
      <c r="AA117" s="14" t="str">
        <f>_xlfn.TEXTJOIN(" | ",1,Matka[[#This Row],[Top1]],Matka[[#This Row],[Top2]],Matka[[#This Row],[Top3]],Matka[[#This Row],[Top4]])</f>
        <v>1 | 1 | 1 | 1</v>
      </c>
      <c r="AB117" s="14">
        <f>IFERROR(SMALL(Matka[[#This Row],[1]:[6]],1),99)</f>
        <v>1</v>
      </c>
      <c r="AC117" s="14">
        <f>IFERROR(SMALL(Matka[[#This Row],[1]:[6]],2),99)</f>
        <v>1</v>
      </c>
      <c r="AD117" s="14">
        <f>IFERROR(SMALL(Matka[[#This Row],[1]:[6]],3),99)</f>
        <v>1</v>
      </c>
      <c r="AE117" s="14">
        <f>IFERROR(SMALL(Matka[[#This Row],[1]:[6]],4),99)</f>
        <v>1</v>
      </c>
    </row>
    <row r="118" spans="1:31" hidden="1" x14ac:dyDescent="0.25">
      <c r="A118" s="3">
        <v>105</v>
      </c>
      <c r="B118" t="s">
        <v>2338</v>
      </c>
      <c r="C118" s="13" t="str">
        <f>_xlfn.XLOOKUP(Matka[[#This Row],[Nazwisko i Imię]],Licencje[Nazw i imię],Licencje[Płeć],"",0)</f>
        <v>K</v>
      </c>
      <c r="D118" s="13" t="str">
        <f>_xlfn.XLOOKUP(Matka[[#This Row],[Nazwisko i Imię]],Licencje[Nazw i imię],Licencje[Kat.],"",0)</f>
        <v>E-2</v>
      </c>
      <c r="E118" s="13" t="str">
        <f>_xlfn.XLOOKUP(Matka[[#This Row],[Nazwisko i Imię]],Licencje[Nazw i imię],Licencje[Klub],"",0)</f>
        <v>KS ARENA Tomaszów Mazowiecki</v>
      </c>
      <c r="F118" s="13" t="str">
        <f>_xlfn.XLOOKUP(Matka[[#This Row],[Nazwisko i Imię]],Licencje[Nazw i imię],Licencje[Szkoła],"",0)</f>
        <v>SP 1 Tomaszów Mazowiecki</v>
      </c>
      <c r="G118" s="13">
        <v>3</v>
      </c>
      <c r="H118" s="13">
        <v>4</v>
      </c>
      <c r="I118" s="13">
        <v>2</v>
      </c>
      <c r="J118" s="13">
        <v>3</v>
      </c>
      <c r="K118" s="13">
        <v>2</v>
      </c>
      <c r="M118" s="14">
        <f>_xlfn.XLOOKUP(Matka[[#This Row],[1]],$B$2:$B$13,$C$2:$C$13,0,0)</f>
        <v>5</v>
      </c>
      <c r="N118" s="14">
        <f>_xlfn.XLOOKUP(Matka[[#This Row],[2]],$B$2:$B$13,$C$2:$C$13,0,0)</f>
        <v>4</v>
      </c>
      <c r="O118" s="14">
        <f>_xlfn.XLOOKUP(Matka[[#This Row],[3]],$B$2:$B$13,$C$2:$C$13,0,0)</f>
        <v>7</v>
      </c>
      <c r="P118" s="14">
        <f>_xlfn.XLOOKUP(Matka[[#This Row],[4]],$B$2:$B$13,$C$2:$C$13,0,0)</f>
        <v>5</v>
      </c>
      <c r="Q118" s="14">
        <f>_xlfn.XLOOKUP(Matka[[#This Row],[5]],$B$2:$B$13,$C$2:$C$13,0,0)</f>
        <v>7</v>
      </c>
      <c r="R118" s="14">
        <f>_xlfn.XLOOKUP(Matka[[#This Row],[6]],$B$2:$B$13,$C$2:$C$13,0,0)</f>
        <v>0</v>
      </c>
      <c r="S118" s="15">
        <v>0</v>
      </c>
      <c r="T118" s="15">
        <v>0</v>
      </c>
      <c r="U118" s="15">
        <v>2.25</v>
      </c>
      <c r="V118" s="15">
        <v>2.25</v>
      </c>
      <c r="W118" s="15">
        <v>2.25</v>
      </c>
      <c r="X118" s="15">
        <v>0</v>
      </c>
      <c r="Y118" s="14">
        <f t="shared" si="2"/>
        <v>24</v>
      </c>
      <c r="Z118" s="15">
        <f>SUM(Matka[[#This Row],[Edycja I]:[Sztafety VI]])</f>
        <v>34.75</v>
      </c>
      <c r="AA118" s="14" t="str">
        <f>_xlfn.TEXTJOIN(" | ",1,Matka[[#This Row],[Top1]],Matka[[#This Row],[Top2]],Matka[[#This Row],[Top3]],Matka[[#This Row],[Top4]])</f>
        <v>2 | 2 | 3 | 3</v>
      </c>
      <c r="AB118" s="14">
        <f>IFERROR(SMALL(Matka[[#This Row],[1]:[6]],1),99)</f>
        <v>2</v>
      </c>
      <c r="AC118" s="14">
        <f>IFERROR(SMALL(Matka[[#This Row],[1]:[6]],2),99)</f>
        <v>2</v>
      </c>
      <c r="AD118" s="14">
        <f>IFERROR(SMALL(Matka[[#This Row],[1]:[6]],3),99)</f>
        <v>3</v>
      </c>
      <c r="AE118" s="14">
        <f>IFERROR(SMALL(Matka[[#This Row],[1]:[6]],4),99)</f>
        <v>3</v>
      </c>
    </row>
    <row r="119" spans="1:31" hidden="1" x14ac:dyDescent="0.25">
      <c r="A119" s="3">
        <v>106</v>
      </c>
      <c r="B119" t="s">
        <v>2434</v>
      </c>
      <c r="C119" s="13" t="str">
        <f>_xlfn.XLOOKUP(Matka[[#This Row],[Nazwisko i Imię]],Licencje[Nazw i imię],Licencje[Płeć],"",0)</f>
        <v>M</v>
      </c>
      <c r="D119" s="13" t="str">
        <f>_xlfn.XLOOKUP(Matka[[#This Row],[Nazwisko i Imię]],Licencje[Nazw i imię],Licencje[Kat.],"",0)</f>
        <v>D-2</v>
      </c>
      <c r="E119" s="13" t="str">
        <f>_xlfn.XLOOKUP(Matka[[#This Row],[Nazwisko i Imię]],Licencje[Nazw i imię],Licencje[Klub],"",0)</f>
        <v>Klub Sportowy AZS Zakopane</v>
      </c>
      <c r="F119" s="13" t="str">
        <f>_xlfn.XLOOKUP(Matka[[#This Row],[Nazwisko i Imię]],Licencje[Nazw i imię],Licencje[Szkoła],"",0)</f>
        <v>SP SMS Zakopane</v>
      </c>
      <c r="G119" s="13">
        <v>9</v>
      </c>
      <c r="H119" s="13">
        <v>9</v>
      </c>
      <c r="M119" s="14">
        <f>_xlfn.XLOOKUP(Matka[[#This Row],[1]],$B$2:$B$13,$C$2:$C$13,0,0)</f>
        <v>1</v>
      </c>
      <c r="N119" s="14">
        <f>_xlfn.XLOOKUP(Matka[[#This Row],[2]],$B$2:$B$13,$C$2:$C$13,0,0)</f>
        <v>1</v>
      </c>
      <c r="O119" s="14">
        <f>_xlfn.XLOOKUP(Matka[[#This Row],[3]],$B$2:$B$13,$C$2:$C$13,0,0)</f>
        <v>0</v>
      </c>
      <c r="P119" s="14">
        <f>_xlfn.XLOOKUP(Matka[[#This Row],[4]],$B$2:$B$13,$C$2:$C$13,0,0)</f>
        <v>0</v>
      </c>
      <c r="Q119" s="14">
        <f>_xlfn.XLOOKUP(Matka[[#This Row],[5]],$B$2:$B$13,$C$2:$C$13,0,0)</f>
        <v>0</v>
      </c>
      <c r="R119" s="14">
        <f>_xlfn.XLOOKUP(Matka[[#This Row],[6]],$B$2:$B$13,$C$2:$C$13,0,0)</f>
        <v>0</v>
      </c>
      <c r="S119" s="15">
        <v>0</v>
      </c>
      <c r="T119" s="15">
        <v>0</v>
      </c>
      <c r="U119" s="15">
        <v>0</v>
      </c>
      <c r="V119" s="15">
        <v>2.5</v>
      </c>
      <c r="W119" s="15">
        <v>0</v>
      </c>
      <c r="X119" s="15">
        <v>0</v>
      </c>
      <c r="Y119" s="14">
        <f t="shared" si="2"/>
        <v>2</v>
      </c>
      <c r="Z119" s="15">
        <f>SUM(Matka[[#This Row],[Edycja I]:[Sztafety VI]])</f>
        <v>4.5</v>
      </c>
      <c r="AA119" s="14" t="str">
        <f>_xlfn.TEXTJOIN(" | ",1,Matka[[#This Row],[Top1]],Matka[[#This Row],[Top2]],Matka[[#This Row],[Top3]],Matka[[#This Row],[Top4]])</f>
        <v>9 | 9 | 99 | 99</v>
      </c>
      <c r="AB119" s="14">
        <f>IFERROR(SMALL(Matka[[#This Row],[1]:[6]],1),99)</f>
        <v>9</v>
      </c>
      <c r="AC119" s="14">
        <f>IFERROR(SMALL(Matka[[#This Row],[1]:[6]],2),99)</f>
        <v>9</v>
      </c>
      <c r="AD119" s="14">
        <f>IFERROR(SMALL(Matka[[#This Row],[1]:[6]],3),99)</f>
        <v>99</v>
      </c>
      <c r="AE119" s="14">
        <f>IFERROR(SMALL(Matka[[#This Row],[1]:[6]],4),99)</f>
        <v>99</v>
      </c>
    </row>
    <row r="120" spans="1:31" x14ac:dyDescent="0.25">
      <c r="A120" s="3">
        <v>107</v>
      </c>
      <c r="B120" t="s">
        <v>2353</v>
      </c>
      <c r="C120" s="13" t="str">
        <f>_xlfn.XLOOKUP(Matka[[#This Row],[Nazwisko i Imię]],Licencje[Nazw i imię],Licencje[Płeć],"",0)</f>
        <v>K</v>
      </c>
      <c r="D120" s="13" t="str">
        <f>_xlfn.XLOOKUP(Matka[[#This Row],[Nazwisko i Imię]],Licencje[Nazw i imię],Licencje[Kat.],"",0)</f>
        <v>E-1</v>
      </c>
      <c r="E120" s="13" t="str">
        <f>_xlfn.XLOOKUP(Matka[[#This Row],[Nazwisko i Imię]],Licencje[Nazw i imię],Licencje[Klub],"",0)</f>
        <v>UKS Orlica Duszniki Zdrój</v>
      </c>
      <c r="F120" s="13" t="str">
        <f>_xlfn.XLOOKUP(Matka[[#This Row],[Nazwisko i Imię]],Licencje[Nazw i imię],Licencje[Szkoła],"",0)</f>
        <v>MZS Duszniki-Zdrój</v>
      </c>
      <c r="J120" s="13">
        <v>5</v>
      </c>
      <c r="M120" s="14">
        <f>_xlfn.XLOOKUP(Matka[[#This Row],[1]],$B$2:$B$13,$C$2:$C$13,0,0)</f>
        <v>0</v>
      </c>
      <c r="N120" s="14">
        <f>_xlfn.XLOOKUP(Matka[[#This Row],[2]],$B$2:$B$13,$C$2:$C$13,0,0)</f>
        <v>0</v>
      </c>
      <c r="O120" s="14">
        <f>_xlfn.XLOOKUP(Matka[[#This Row],[3]],$B$2:$B$13,$C$2:$C$13,0,0)</f>
        <v>0</v>
      </c>
      <c r="P120" s="14">
        <f>_xlfn.XLOOKUP(Matka[[#This Row],[4]],$B$2:$B$13,$C$2:$C$13,0,0)</f>
        <v>3</v>
      </c>
      <c r="Q120" s="14">
        <f>_xlfn.XLOOKUP(Matka[[#This Row],[5]],$B$2:$B$13,$C$2:$C$13,0,0)</f>
        <v>0</v>
      </c>
      <c r="R120" s="14">
        <f>_xlfn.XLOOKUP(Matka[[#This Row],[6]],$B$2:$B$13,$C$2:$C$13,0,0)</f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4">
        <f t="shared" si="2"/>
        <v>3</v>
      </c>
      <c r="Z120" s="15">
        <f>SUM(Matka[[#This Row],[Edycja I]:[Sztafety VI]])</f>
        <v>3</v>
      </c>
      <c r="AA120" s="14" t="str">
        <f>_xlfn.TEXTJOIN(" | ",1,Matka[[#This Row],[Top1]],Matka[[#This Row],[Top2]],Matka[[#This Row],[Top3]],Matka[[#This Row],[Top4]])</f>
        <v>5 | 99 | 99 | 99</v>
      </c>
      <c r="AB120" s="14">
        <f>IFERROR(SMALL(Matka[[#This Row],[1]:[6]],1),99)</f>
        <v>5</v>
      </c>
      <c r="AC120" s="14">
        <f>IFERROR(SMALL(Matka[[#This Row],[1]:[6]],2),99)</f>
        <v>99</v>
      </c>
      <c r="AD120" s="14">
        <f>IFERROR(SMALL(Matka[[#This Row],[1]:[6]],3),99)</f>
        <v>99</v>
      </c>
      <c r="AE120" s="14">
        <f>IFERROR(SMALL(Matka[[#This Row],[1]:[6]],4),99)</f>
        <v>99</v>
      </c>
    </row>
    <row r="121" spans="1:31" hidden="1" x14ac:dyDescent="0.25">
      <c r="A121" s="3">
        <v>108</v>
      </c>
      <c r="B121" t="s">
        <v>3203</v>
      </c>
      <c r="C121" s="13" t="str">
        <f>_xlfn.XLOOKUP(Matka[[#This Row],[Nazwisko i Imię]],Licencje[Nazw i imię],Licencje[Płeć],"",0)</f>
        <v>M</v>
      </c>
      <c r="D121" s="13" t="str">
        <f>_xlfn.XLOOKUP(Matka[[#This Row],[Nazwisko i Imię]],Licencje[Nazw i imię],Licencje[Kat.],"",0)</f>
        <v>E-2</v>
      </c>
      <c r="E121" s="13" t="str">
        <f>_xlfn.XLOOKUP(Matka[[#This Row],[Nazwisko i Imię]],Licencje[Nazw i imię],Licencje[Klub],"",0)</f>
        <v>KS SNPTT 1907 Zakopane</v>
      </c>
      <c r="F121" s="13" t="str">
        <f>_xlfn.XLOOKUP(Matka[[#This Row],[Nazwisko i Imię]],Licencje[Nazw i imię],Licencje[Szkoła],"",0)</f>
        <v>SP Białka Tatrzańksa</v>
      </c>
      <c r="G121" s="13">
        <v>11</v>
      </c>
      <c r="H121" s="13">
        <v>12</v>
      </c>
      <c r="J121" s="13">
        <v>11</v>
      </c>
      <c r="M121" s="14">
        <f>_xlfn.XLOOKUP(Matka[[#This Row],[1]],$B$2:$B$13,$C$2:$C$13,0,0)</f>
        <v>1</v>
      </c>
      <c r="N121" s="14">
        <f>_xlfn.XLOOKUP(Matka[[#This Row],[2]],$B$2:$B$13,$C$2:$C$13,0,0)</f>
        <v>1</v>
      </c>
      <c r="O121" s="14">
        <f>_xlfn.XLOOKUP(Matka[[#This Row],[3]],$B$2:$B$13,$C$2:$C$13,0,0)</f>
        <v>0</v>
      </c>
      <c r="P121" s="14">
        <f>_xlfn.XLOOKUP(Matka[[#This Row],[4]],$B$2:$B$13,$C$2:$C$13,0,0)</f>
        <v>1</v>
      </c>
      <c r="Q121" s="14">
        <f>_xlfn.XLOOKUP(Matka[[#This Row],[5]],$B$2:$B$13,$C$2:$C$13,0,0)</f>
        <v>0</v>
      </c>
      <c r="R121" s="14">
        <f>_xlfn.XLOOKUP(Matka[[#This Row],[6]],$B$2:$B$13,$C$2:$C$13,0,0)</f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4">
        <f t="shared" si="2"/>
        <v>3</v>
      </c>
      <c r="Z121" s="15">
        <f>SUM(Matka[[#This Row],[Edycja I]:[Sztafety VI]])</f>
        <v>3</v>
      </c>
      <c r="AA121" s="14" t="str">
        <f>_xlfn.TEXTJOIN(" | ",1,Matka[[#This Row],[Top1]],Matka[[#This Row],[Top2]],Matka[[#This Row],[Top3]],Matka[[#This Row],[Top4]])</f>
        <v>11 | 11 | 12 | 99</v>
      </c>
      <c r="AB121" s="14">
        <f>IFERROR(SMALL(Matka[[#This Row],[1]:[6]],1),99)</f>
        <v>11</v>
      </c>
      <c r="AC121" s="14">
        <f>IFERROR(SMALL(Matka[[#This Row],[1]:[6]],2),99)</f>
        <v>11</v>
      </c>
      <c r="AD121" s="14">
        <f>IFERROR(SMALL(Matka[[#This Row],[1]:[6]],3),99)</f>
        <v>12</v>
      </c>
      <c r="AE121" s="14">
        <f>IFERROR(SMALL(Matka[[#This Row],[1]:[6]],4),99)</f>
        <v>99</v>
      </c>
    </row>
    <row r="122" spans="1:31" hidden="1" x14ac:dyDescent="0.25">
      <c r="A122" s="3">
        <v>109</v>
      </c>
      <c r="B122" t="s">
        <v>2436</v>
      </c>
      <c r="C122" s="13" t="str">
        <f>_xlfn.XLOOKUP(Matka[[#This Row],[Nazwisko i Imię]],Licencje[Nazw i imię],Licencje[Płeć],"",0)</f>
        <v>M</v>
      </c>
      <c r="D122" s="13" t="str">
        <f>_xlfn.XLOOKUP(Matka[[#This Row],[Nazwisko i Imię]],Licencje[Nazw i imię],Licencje[Kat.],"",0)</f>
        <v>D-2</v>
      </c>
      <c r="E122" s="13" t="str">
        <f>_xlfn.XLOOKUP(Matka[[#This Row],[Nazwisko i Imię]],Licencje[Nazw i imię],Licencje[Klub],"",0)</f>
        <v>MKS Cuprum Lubin</v>
      </c>
      <c r="F122" s="13" t="str">
        <f>_xlfn.XLOOKUP(Matka[[#This Row],[Nazwisko i Imię]],Licencje[Nazw i imię],Licencje[Szkoła],"",0)</f>
        <v>Salezjańskia SP Lubin</v>
      </c>
      <c r="H122" s="13">
        <v>11</v>
      </c>
      <c r="I122" s="13">
        <v>10</v>
      </c>
      <c r="J122" s="13">
        <v>9</v>
      </c>
      <c r="M122" s="14">
        <f>_xlfn.XLOOKUP(Matka[[#This Row],[1]],$B$2:$B$13,$C$2:$C$13,0,0)</f>
        <v>0</v>
      </c>
      <c r="N122" s="14">
        <f>_xlfn.XLOOKUP(Matka[[#This Row],[2]],$B$2:$B$13,$C$2:$C$13,0,0)</f>
        <v>1</v>
      </c>
      <c r="O122" s="14">
        <f>_xlfn.XLOOKUP(Matka[[#This Row],[3]],$B$2:$B$13,$C$2:$C$13,0,0)</f>
        <v>1</v>
      </c>
      <c r="P122" s="14">
        <f>_xlfn.XLOOKUP(Matka[[#This Row],[4]],$B$2:$B$13,$C$2:$C$13,0,0)</f>
        <v>1</v>
      </c>
      <c r="Q122" s="14">
        <f>_xlfn.XLOOKUP(Matka[[#This Row],[5]],$B$2:$B$13,$C$2:$C$13,0,0)</f>
        <v>0</v>
      </c>
      <c r="R122" s="14">
        <f>_xlfn.XLOOKUP(Matka[[#This Row],[6]],$B$2:$B$13,$C$2:$C$13,0,0)</f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4">
        <f t="shared" si="2"/>
        <v>3</v>
      </c>
      <c r="Z122" s="15">
        <f>SUM(Matka[[#This Row],[Edycja I]:[Sztafety VI]])</f>
        <v>3</v>
      </c>
      <c r="AA122" s="14" t="str">
        <f>_xlfn.TEXTJOIN(" | ",1,Matka[[#This Row],[Top1]],Matka[[#This Row],[Top2]],Matka[[#This Row],[Top3]],Matka[[#This Row],[Top4]])</f>
        <v>9 | 10 | 11 | 99</v>
      </c>
      <c r="AB122" s="14">
        <f>IFERROR(SMALL(Matka[[#This Row],[1]:[6]],1),99)</f>
        <v>9</v>
      </c>
      <c r="AC122" s="14">
        <f>IFERROR(SMALL(Matka[[#This Row],[1]:[6]],2),99)</f>
        <v>10</v>
      </c>
      <c r="AD122" s="14">
        <f>IFERROR(SMALL(Matka[[#This Row],[1]:[6]],3),99)</f>
        <v>11</v>
      </c>
      <c r="AE122" s="14">
        <f>IFERROR(SMALL(Matka[[#This Row],[1]:[6]],4),99)</f>
        <v>99</v>
      </c>
    </row>
    <row r="123" spans="1:31" hidden="1" x14ac:dyDescent="0.25">
      <c r="A123" s="3">
        <v>110</v>
      </c>
      <c r="B123" t="s">
        <v>3165</v>
      </c>
      <c r="C123" s="13" t="str">
        <f>_xlfn.XLOOKUP(Matka[[#This Row],[Nazwisko i Imię]],Licencje[Nazw i imię],Licencje[Płeć],"",0)</f>
        <v>K</v>
      </c>
      <c r="D123" s="13" t="str">
        <f>_xlfn.XLOOKUP(Matka[[#This Row],[Nazwisko i Imię]],Licencje[Nazw i imię],Licencje[Kat.],"",0)</f>
        <v>F-2</v>
      </c>
      <c r="E123" s="13" t="str">
        <f>_xlfn.XLOOKUP(Matka[[#This Row],[Nazwisko i Imię]],Licencje[Nazw i imię],Licencje[Klub],"",0)</f>
        <v>MKS Cuprum Lubin</v>
      </c>
      <c r="F123" s="13">
        <f>_xlfn.XLOOKUP(Matka[[#This Row],[Nazwisko i Imię]],Licencje[Nazw i imię],Licencje[Szkoła],"",0)</f>
        <v>0</v>
      </c>
      <c r="G123" s="13">
        <v>3</v>
      </c>
      <c r="H123" s="13">
        <v>8</v>
      </c>
      <c r="I123" s="13">
        <v>5</v>
      </c>
      <c r="M123" s="14">
        <f>_xlfn.XLOOKUP(Matka[[#This Row],[1]],$B$2:$B$13,$C$2:$C$13,0,0)</f>
        <v>5</v>
      </c>
      <c r="N123" s="14">
        <f>_xlfn.XLOOKUP(Matka[[#This Row],[2]],$B$2:$B$13,$C$2:$C$13,0,0)</f>
        <v>2</v>
      </c>
      <c r="O123" s="14">
        <f>_xlfn.XLOOKUP(Matka[[#This Row],[3]],$B$2:$B$13,$C$2:$C$13,0,0)</f>
        <v>3</v>
      </c>
      <c r="P123" s="14">
        <f>_xlfn.XLOOKUP(Matka[[#This Row],[4]],$B$2:$B$13,$C$2:$C$13,0,0)</f>
        <v>0</v>
      </c>
      <c r="Q123" s="14">
        <f>_xlfn.XLOOKUP(Matka[[#This Row],[5]],$B$2:$B$13,$C$2:$C$13,0,0)</f>
        <v>0</v>
      </c>
      <c r="R123" s="14">
        <f>_xlfn.XLOOKUP(Matka[[#This Row],[6]],$B$2:$B$13,$C$2:$C$13,0,0)</f>
        <v>0</v>
      </c>
      <c r="S123" s="15">
        <v>0.75</v>
      </c>
      <c r="T123" s="15">
        <v>0</v>
      </c>
      <c r="U123" s="15">
        <v>1</v>
      </c>
      <c r="V123" s="15">
        <v>0.75</v>
      </c>
      <c r="W123" s="15">
        <v>0</v>
      </c>
      <c r="X123" s="15">
        <v>0</v>
      </c>
      <c r="Y123" s="14">
        <f t="shared" si="2"/>
        <v>10</v>
      </c>
      <c r="Z123" s="15">
        <f>SUM(Matka[[#This Row],[Edycja I]:[Sztafety VI]])</f>
        <v>12.5</v>
      </c>
      <c r="AA123" s="14" t="str">
        <f>_xlfn.TEXTJOIN(" | ",1,Matka[[#This Row],[Top1]],Matka[[#This Row],[Top2]],Matka[[#This Row],[Top3]],Matka[[#This Row],[Top4]])</f>
        <v>3 | 5 | 8 | 99</v>
      </c>
      <c r="AB123" s="14">
        <f>IFERROR(SMALL(Matka[[#This Row],[1]:[6]],1),99)</f>
        <v>3</v>
      </c>
      <c r="AC123" s="14">
        <f>IFERROR(SMALL(Matka[[#This Row],[1]:[6]],2),99)</f>
        <v>5</v>
      </c>
      <c r="AD123" s="14">
        <f>IFERROR(SMALL(Matka[[#This Row],[1]:[6]],3),99)</f>
        <v>8</v>
      </c>
      <c r="AE123" s="14">
        <f>IFERROR(SMALL(Matka[[#This Row],[1]:[6]],4),99)</f>
        <v>99</v>
      </c>
    </row>
    <row r="124" spans="1:31" hidden="1" x14ac:dyDescent="0.25">
      <c r="A124" s="3">
        <v>111</v>
      </c>
      <c r="B124" t="s">
        <v>2313</v>
      </c>
      <c r="C124" s="13" t="str">
        <f>_xlfn.XLOOKUP(Matka[[#This Row],[Nazwisko i Imię]],Licencje[Nazw i imię],Licencje[Płeć],"",0)</f>
        <v>M</v>
      </c>
      <c r="D124" s="13" t="str">
        <f>_xlfn.XLOOKUP(Matka[[#This Row],[Nazwisko i Imię]],Licencje[Nazw i imię],Licencje[Kat.],"",0)</f>
        <v>D-2</v>
      </c>
      <c r="E124" s="13" t="str">
        <f>_xlfn.XLOOKUP(Matka[[#This Row],[Nazwisko i Imię]],Licencje[Nazw i imię],Licencje[Klub],"",0)</f>
        <v>MKS Cuprum Lubin</v>
      </c>
      <c r="F124" s="13" t="str">
        <f>_xlfn.XLOOKUP(Matka[[#This Row],[Nazwisko i Imię]],Licencje[Nazw i imię],Licencje[Szkoła],"",0)</f>
        <v>SP 12 Lubin</v>
      </c>
      <c r="G124" s="13">
        <v>1</v>
      </c>
      <c r="H124" s="13">
        <v>1</v>
      </c>
      <c r="I124" s="13">
        <v>2</v>
      </c>
      <c r="J124" s="13">
        <v>1</v>
      </c>
      <c r="M124" s="14">
        <f>_xlfn.XLOOKUP(Matka[[#This Row],[1]],$B$2:$B$13,$C$2:$C$13,0,0)</f>
        <v>9</v>
      </c>
      <c r="N124" s="14">
        <f>_xlfn.XLOOKUP(Matka[[#This Row],[2]],$B$2:$B$13,$C$2:$C$13,0,0)</f>
        <v>9</v>
      </c>
      <c r="O124" s="14">
        <f>_xlfn.XLOOKUP(Matka[[#This Row],[3]],$B$2:$B$13,$C$2:$C$13,0,0)</f>
        <v>7</v>
      </c>
      <c r="P124" s="14">
        <f>_xlfn.XLOOKUP(Matka[[#This Row],[4]],$B$2:$B$13,$C$2:$C$13,0,0)</f>
        <v>9</v>
      </c>
      <c r="Q124" s="14">
        <f>_xlfn.XLOOKUP(Matka[[#This Row],[5]],$B$2:$B$13,$C$2:$C$13,0,0)</f>
        <v>0</v>
      </c>
      <c r="R124" s="14">
        <f>_xlfn.XLOOKUP(Matka[[#This Row],[6]],$B$2:$B$13,$C$2:$C$13,0,0)</f>
        <v>0</v>
      </c>
      <c r="S124" s="15">
        <v>0</v>
      </c>
      <c r="T124" s="15">
        <v>4.5</v>
      </c>
      <c r="U124" s="15">
        <v>0</v>
      </c>
      <c r="V124" s="15">
        <v>4.5</v>
      </c>
      <c r="W124" s="15">
        <v>0</v>
      </c>
      <c r="X124" s="15">
        <v>0</v>
      </c>
      <c r="Y124" s="14">
        <f t="shared" si="2"/>
        <v>34</v>
      </c>
      <c r="Z124" s="15">
        <f>SUM(Matka[[#This Row],[Edycja I]:[Sztafety VI]])</f>
        <v>43</v>
      </c>
      <c r="AA124" s="14" t="str">
        <f>_xlfn.TEXTJOIN(" | ",1,Matka[[#This Row],[Top1]],Matka[[#This Row],[Top2]],Matka[[#This Row],[Top3]],Matka[[#This Row],[Top4]])</f>
        <v>1 | 1 | 1 | 2</v>
      </c>
      <c r="AB124" s="14">
        <f>IFERROR(SMALL(Matka[[#This Row],[1]:[6]],1),99)</f>
        <v>1</v>
      </c>
      <c r="AC124" s="14">
        <f>IFERROR(SMALL(Matka[[#This Row],[1]:[6]],2),99)</f>
        <v>1</v>
      </c>
      <c r="AD124" s="14">
        <f>IFERROR(SMALL(Matka[[#This Row],[1]:[6]],3),99)</f>
        <v>1</v>
      </c>
      <c r="AE124" s="14">
        <f>IFERROR(SMALL(Matka[[#This Row],[1]:[6]],4),99)</f>
        <v>2</v>
      </c>
    </row>
    <row r="125" spans="1:31" hidden="1" x14ac:dyDescent="0.25">
      <c r="A125" s="3">
        <v>112</v>
      </c>
      <c r="B125" t="s">
        <v>2322</v>
      </c>
      <c r="C125" s="13" t="str">
        <f>_xlfn.XLOOKUP(Matka[[#This Row],[Nazwisko i Imię]],Licencje[Nazw i imię],Licencje[Płeć],"",0)</f>
        <v>K</v>
      </c>
      <c r="D125" s="13" t="str">
        <f>_xlfn.XLOOKUP(Matka[[#This Row],[Nazwisko i Imię]],Licencje[Nazw i imię],Licencje[Kat.],"",0)</f>
        <v>D-1</v>
      </c>
      <c r="E125" s="13" t="str">
        <f>_xlfn.XLOOKUP(Matka[[#This Row],[Nazwisko i Imię]],Licencje[Nazw i imię],Licencje[Klub],"",0)</f>
        <v>SKŁ Górnik Sanok</v>
      </c>
      <c r="F125" s="13" t="str">
        <f>_xlfn.XLOOKUP(Matka[[#This Row],[Nazwisko i Imię]],Licencje[Nazw i imię],Licencje[Szkoła],"",0)</f>
        <v>SP 1 Sanok</v>
      </c>
      <c r="J125" s="13">
        <v>9</v>
      </c>
      <c r="K125" s="13">
        <v>4</v>
      </c>
      <c r="M125" s="14">
        <f>_xlfn.XLOOKUP(Matka[[#This Row],[1]],$B$2:$B$13,$C$2:$C$13,0,0)</f>
        <v>0</v>
      </c>
      <c r="N125" s="14">
        <f>_xlfn.XLOOKUP(Matka[[#This Row],[2]],$B$2:$B$13,$C$2:$C$13,0,0)</f>
        <v>0</v>
      </c>
      <c r="O125" s="14">
        <f>_xlfn.XLOOKUP(Matka[[#This Row],[3]],$B$2:$B$13,$C$2:$C$13,0,0)</f>
        <v>0</v>
      </c>
      <c r="P125" s="14">
        <f>_xlfn.XLOOKUP(Matka[[#This Row],[4]],$B$2:$B$13,$C$2:$C$13,0,0)</f>
        <v>1</v>
      </c>
      <c r="Q125" s="14">
        <f>_xlfn.XLOOKUP(Matka[[#This Row],[5]],$B$2:$B$13,$C$2:$C$13,0,0)</f>
        <v>4</v>
      </c>
      <c r="R125" s="14">
        <f>_xlfn.XLOOKUP(Matka[[#This Row],[6]],$B$2:$B$13,$C$2:$C$13,0,0)</f>
        <v>0</v>
      </c>
      <c r="S125" s="15">
        <v>0</v>
      </c>
      <c r="T125" s="15">
        <v>0.5</v>
      </c>
      <c r="U125" s="15">
        <v>0</v>
      </c>
      <c r="V125" s="15">
        <v>1</v>
      </c>
      <c r="W125" s="15">
        <v>0</v>
      </c>
      <c r="X125" s="15">
        <v>0</v>
      </c>
      <c r="Y125" s="14">
        <f t="shared" si="2"/>
        <v>5</v>
      </c>
      <c r="Z125" s="15">
        <f>SUM(Matka[[#This Row],[Edycja I]:[Sztafety VI]])</f>
        <v>6.5</v>
      </c>
      <c r="AA125" s="14" t="str">
        <f>_xlfn.TEXTJOIN(" | ",1,Matka[[#This Row],[Top1]],Matka[[#This Row],[Top2]],Matka[[#This Row],[Top3]],Matka[[#This Row],[Top4]])</f>
        <v>4 | 9 | 99 | 99</v>
      </c>
      <c r="AB125" s="14">
        <f>IFERROR(SMALL(Matka[[#This Row],[1]:[6]],1),99)</f>
        <v>4</v>
      </c>
      <c r="AC125" s="14">
        <f>IFERROR(SMALL(Matka[[#This Row],[1]:[6]],2),99)</f>
        <v>9</v>
      </c>
      <c r="AD125" s="14">
        <f>IFERROR(SMALL(Matka[[#This Row],[1]:[6]],3),99)</f>
        <v>99</v>
      </c>
      <c r="AE125" s="14">
        <f>IFERROR(SMALL(Matka[[#This Row],[1]:[6]],4),99)</f>
        <v>99</v>
      </c>
    </row>
    <row r="126" spans="1:31" hidden="1" x14ac:dyDescent="0.25">
      <c r="A126" s="3">
        <v>113</v>
      </c>
      <c r="B126" t="s">
        <v>3167</v>
      </c>
      <c r="C126" s="13" t="str">
        <f>_xlfn.XLOOKUP(Matka[[#This Row],[Nazwisko i Imię]],Licencje[Nazw i imię],Licencje[Płeć],"",0)</f>
        <v>K</v>
      </c>
      <c r="D126" s="13" t="str">
        <f>_xlfn.XLOOKUP(Matka[[#This Row],[Nazwisko i Imię]],Licencje[Nazw i imię],Licencje[Kat.],"",0)</f>
        <v>F-2</v>
      </c>
      <c r="E126" s="13" t="str">
        <f>_xlfn.XLOOKUP(Matka[[#This Row],[Nazwisko i Imię]],Licencje[Nazw i imię],Licencje[Klub],"",0)</f>
        <v>UKS 3 Milanówek</v>
      </c>
      <c r="F126" s="13" t="str">
        <f>_xlfn.XLOOKUP(Matka[[#This Row],[Nazwisko i Imię]],Licencje[Nazw i imię],Licencje[Szkoła],"",0)</f>
        <v>SP 3 Milanówek</v>
      </c>
      <c r="G126" s="13">
        <v>5</v>
      </c>
      <c r="H126" s="13">
        <v>6</v>
      </c>
      <c r="M126" s="14">
        <f>_xlfn.XLOOKUP(Matka[[#This Row],[1]],$B$2:$B$13,$C$2:$C$13,0,0)</f>
        <v>3</v>
      </c>
      <c r="N126" s="14">
        <f>_xlfn.XLOOKUP(Matka[[#This Row],[2]],$B$2:$B$13,$C$2:$C$13,0,0)</f>
        <v>3</v>
      </c>
      <c r="O126" s="14">
        <f>_xlfn.XLOOKUP(Matka[[#This Row],[3]],$B$2:$B$13,$C$2:$C$13,0,0)</f>
        <v>0</v>
      </c>
      <c r="P126" s="14">
        <f>_xlfn.XLOOKUP(Matka[[#This Row],[4]],$B$2:$B$13,$C$2:$C$13,0,0)</f>
        <v>0</v>
      </c>
      <c r="Q126" s="14">
        <f>_xlfn.XLOOKUP(Matka[[#This Row],[5]],$B$2:$B$13,$C$2:$C$13,0,0)</f>
        <v>0</v>
      </c>
      <c r="R126" s="14">
        <f>_xlfn.XLOOKUP(Matka[[#This Row],[6]],$B$2:$B$13,$C$2:$C$13,0,0)</f>
        <v>0</v>
      </c>
      <c r="S126" s="15">
        <v>0.75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4">
        <f t="shared" si="2"/>
        <v>6</v>
      </c>
      <c r="Z126" s="15">
        <f>SUM(Matka[[#This Row],[Edycja I]:[Sztafety VI]])</f>
        <v>6.75</v>
      </c>
      <c r="AA126" s="14" t="str">
        <f>_xlfn.TEXTJOIN(" | ",1,Matka[[#This Row],[Top1]],Matka[[#This Row],[Top2]],Matka[[#This Row],[Top3]],Matka[[#This Row],[Top4]])</f>
        <v>5 | 6 | 99 | 99</v>
      </c>
      <c r="AB126" s="14">
        <f>IFERROR(SMALL(Matka[[#This Row],[1]:[6]],1),99)</f>
        <v>5</v>
      </c>
      <c r="AC126" s="14">
        <f>IFERROR(SMALL(Matka[[#This Row],[1]:[6]],2),99)</f>
        <v>6</v>
      </c>
      <c r="AD126" s="14">
        <f>IFERROR(SMALL(Matka[[#This Row],[1]:[6]],3),99)</f>
        <v>99</v>
      </c>
      <c r="AE126" s="14">
        <f>IFERROR(SMALL(Matka[[#This Row],[1]:[6]],4),99)</f>
        <v>99</v>
      </c>
    </row>
    <row r="127" spans="1:31" hidden="1" x14ac:dyDescent="0.25">
      <c r="A127" s="3">
        <v>114</v>
      </c>
      <c r="B127" t="s">
        <v>3235</v>
      </c>
      <c r="C127" s="13" t="str">
        <f>_xlfn.XLOOKUP(Matka[[#This Row],[Nazwisko i Imię]],Licencje[Nazw i imię],Licencje[Płeć],"",0)</f>
        <v>K</v>
      </c>
      <c r="D127" s="13" t="str">
        <f>_xlfn.XLOOKUP(Matka[[#This Row],[Nazwisko i Imię]],Licencje[Nazw i imię],Licencje[Kat.],"",0)</f>
        <v>D-1</v>
      </c>
      <c r="E127" s="13" t="str">
        <f>_xlfn.XLOOKUP(Matka[[#This Row],[Nazwisko i Imię]],Licencje[Nazw i imię],Licencje[Klub],"",0)</f>
        <v>UKS Sprint Sanok</v>
      </c>
      <c r="F127" s="13" t="str">
        <f>_xlfn.XLOOKUP(Matka[[#This Row],[Nazwisko i Imię]],Licencje[Nazw i imię],Licencje[Szkoła],"",0)</f>
        <v>sp9 Sanok</v>
      </c>
      <c r="K127" s="13">
        <v>9</v>
      </c>
      <c r="M127" s="14">
        <f>_xlfn.XLOOKUP(Matka[[#This Row],[1]],$B$2:$B$13,$C$2:$C$13,0,0)</f>
        <v>0</v>
      </c>
      <c r="N127" s="14">
        <f>_xlfn.XLOOKUP(Matka[[#This Row],[2]],$B$2:$B$13,$C$2:$C$13,0,0)</f>
        <v>0</v>
      </c>
      <c r="O127" s="14">
        <f>_xlfn.XLOOKUP(Matka[[#This Row],[3]],$B$2:$B$13,$C$2:$C$13,0,0)</f>
        <v>0</v>
      </c>
      <c r="P127" s="14">
        <f>_xlfn.XLOOKUP(Matka[[#This Row],[4]],$B$2:$B$13,$C$2:$C$13,0,0)</f>
        <v>0</v>
      </c>
      <c r="Q127" s="14">
        <f>_xlfn.XLOOKUP(Matka[[#This Row],[5]],$B$2:$B$13,$C$2:$C$13,0,0)</f>
        <v>1</v>
      </c>
      <c r="R127" s="14">
        <f>_xlfn.XLOOKUP(Matka[[#This Row],[6]],$B$2:$B$13,$C$2:$C$13,0,0)</f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1</v>
      </c>
      <c r="X127" s="15">
        <v>0</v>
      </c>
      <c r="Y127" s="14">
        <f t="shared" si="2"/>
        <v>1</v>
      </c>
      <c r="Z127" s="15">
        <f>SUM(Matka[[#This Row],[Edycja I]:[Sztafety VI]])</f>
        <v>2</v>
      </c>
      <c r="AA127" s="14" t="str">
        <f>_xlfn.TEXTJOIN(" | ",1,Matka[[#This Row],[Top1]],Matka[[#This Row],[Top2]],Matka[[#This Row],[Top3]],Matka[[#This Row],[Top4]])</f>
        <v>9 | 99 | 99 | 99</v>
      </c>
      <c r="AB127" s="14">
        <f>IFERROR(SMALL(Matka[[#This Row],[1]:[6]],1),99)</f>
        <v>9</v>
      </c>
      <c r="AC127" s="14">
        <f>IFERROR(SMALL(Matka[[#This Row],[1]:[6]],2),99)</f>
        <v>99</v>
      </c>
      <c r="AD127" s="14">
        <f>IFERROR(SMALL(Matka[[#This Row],[1]:[6]],3),99)</f>
        <v>99</v>
      </c>
      <c r="AE127" s="14">
        <f>IFERROR(SMALL(Matka[[#This Row],[1]:[6]],4),99)</f>
        <v>99</v>
      </c>
    </row>
    <row r="128" spans="1:31" hidden="1" x14ac:dyDescent="0.25">
      <c r="A128" s="3">
        <v>115</v>
      </c>
      <c r="B128" t="s">
        <v>2269</v>
      </c>
      <c r="C128" s="13" t="str">
        <f>_xlfn.XLOOKUP(Matka[[#This Row],[Nazwisko i Imię]],Licencje[Nazw i imię],Licencje[Płeć],"",0)</f>
        <v>K</v>
      </c>
      <c r="D128" s="13" t="str">
        <f>_xlfn.XLOOKUP(Matka[[#This Row],[Nazwisko i Imię]],Licencje[Nazw i imię],Licencje[Kat.],"",0)</f>
        <v>E-2</v>
      </c>
      <c r="E128" s="13" t="str">
        <f>_xlfn.XLOOKUP(Matka[[#This Row],[Nazwisko i Imię]],Licencje[Nazw i imię],Licencje[Klub],"",0)</f>
        <v>Akademia Sportowego Rozwoju Natalii Czerwonki</v>
      </c>
      <c r="F128" s="13" t="str">
        <f>_xlfn.XLOOKUP(Matka[[#This Row],[Nazwisko i Imię]],Licencje[Nazw i imię],Licencje[Szkoła],"",0)</f>
        <v>Przedszkole w Wołowie</v>
      </c>
      <c r="G128" s="13">
        <v>1</v>
      </c>
      <c r="H128" s="13">
        <v>2</v>
      </c>
      <c r="I128" s="13">
        <v>1</v>
      </c>
      <c r="J128" s="13">
        <v>2</v>
      </c>
      <c r="M128" s="14">
        <f>_xlfn.XLOOKUP(Matka[[#This Row],[1]],$B$2:$B$13,$C$2:$C$13,0,0)</f>
        <v>9</v>
      </c>
      <c r="N128" s="14">
        <f>_xlfn.XLOOKUP(Matka[[#This Row],[2]],$B$2:$B$13,$C$2:$C$13,0,0)</f>
        <v>7</v>
      </c>
      <c r="O128" s="14">
        <f>_xlfn.XLOOKUP(Matka[[#This Row],[3]],$B$2:$B$13,$C$2:$C$13,0,0)</f>
        <v>9</v>
      </c>
      <c r="P128" s="14">
        <f>_xlfn.XLOOKUP(Matka[[#This Row],[4]],$B$2:$B$13,$C$2:$C$13,0,0)</f>
        <v>7</v>
      </c>
      <c r="Q128" s="14">
        <f>_xlfn.XLOOKUP(Matka[[#This Row],[5]],$B$2:$B$13,$C$2:$C$13,0,0)</f>
        <v>0</v>
      </c>
      <c r="R128" s="14">
        <f>_xlfn.XLOOKUP(Matka[[#This Row],[6]],$B$2:$B$13,$C$2:$C$13,0,0)</f>
        <v>0</v>
      </c>
      <c r="S128" s="15">
        <v>1.75</v>
      </c>
      <c r="T128" s="15">
        <v>0</v>
      </c>
      <c r="U128" s="15">
        <v>1.75</v>
      </c>
      <c r="V128" s="15">
        <v>1</v>
      </c>
      <c r="W128" s="15">
        <v>0</v>
      </c>
      <c r="X128" s="15">
        <v>0</v>
      </c>
      <c r="Y128" s="14">
        <f t="shared" si="2"/>
        <v>32</v>
      </c>
      <c r="Z128" s="15">
        <f>SUM(Matka[[#This Row],[Edycja I]:[Sztafety VI]])</f>
        <v>36.5</v>
      </c>
      <c r="AA128" s="14" t="str">
        <f>_xlfn.TEXTJOIN(" | ",1,Matka[[#This Row],[Top1]],Matka[[#This Row],[Top2]],Matka[[#This Row],[Top3]],Matka[[#This Row],[Top4]])</f>
        <v>1 | 1 | 2 | 2</v>
      </c>
      <c r="AB128" s="14">
        <f>IFERROR(SMALL(Matka[[#This Row],[1]:[6]],1),99)</f>
        <v>1</v>
      </c>
      <c r="AC128" s="14">
        <f>IFERROR(SMALL(Matka[[#This Row],[1]:[6]],2),99)</f>
        <v>1</v>
      </c>
      <c r="AD128" s="14">
        <f>IFERROR(SMALL(Matka[[#This Row],[1]:[6]],3),99)</f>
        <v>2</v>
      </c>
      <c r="AE128" s="14">
        <f>IFERROR(SMALL(Matka[[#This Row],[1]:[6]],4),99)</f>
        <v>2</v>
      </c>
    </row>
    <row r="129" spans="1:31" hidden="1" x14ac:dyDescent="0.25">
      <c r="A129" s="3">
        <v>116</v>
      </c>
      <c r="B129" t="s">
        <v>3224</v>
      </c>
      <c r="C129" s="13" t="str">
        <f>_xlfn.XLOOKUP(Matka[[#This Row],[Nazwisko i Imię]],Licencje[Nazw i imię],Licencje[Płeć],"",0)</f>
        <v>M</v>
      </c>
      <c r="D129" s="13" t="str">
        <f>_xlfn.XLOOKUP(Matka[[#This Row],[Nazwisko i Imię]],Licencje[Nazw i imię],Licencje[Kat.],"",0)</f>
        <v>E-2</v>
      </c>
      <c r="E129" s="13" t="str">
        <f>_xlfn.XLOOKUP(Matka[[#This Row],[Nazwisko i Imię]],Licencje[Nazw i imię],Licencje[Klub],"",0)</f>
        <v>IUKS Dziewiątka Tomaszów Mazowiecki</v>
      </c>
      <c r="F129" s="13" t="str">
        <f>_xlfn.XLOOKUP(Matka[[#This Row],[Nazwisko i Imię]],Licencje[Nazw i imię],Licencje[Szkoła],"",0)</f>
        <v>SP 9 Tomaszów Mazowiecki</v>
      </c>
      <c r="K129" s="13">
        <v>5</v>
      </c>
      <c r="M129" s="14">
        <f>_xlfn.XLOOKUP(Matka[[#This Row],[1]],$B$2:$B$13,$C$2:$C$13,0,0)</f>
        <v>0</v>
      </c>
      <c r="N129" s="14">
        <f>_xlfn.XLOOKUP(Matka[[#This Row],[2]],$B$2:$B$13,$C$2:$C$13,0,0)</f>
        <v>0</v>
      </c>
      <c r="O129" s="14">
        <f>_xlfn.XLOOKUP(Matka[[#This Row],[3]],$B$2:$B$13,$C$2:$C$13,0,0)</f>
        <v>0</v>
      </c>
      <c r="P129" s="14">
        <f>_xlfn.XLOOKUP(Matka[[#This Row],[4]],$B$2:$B$13,$C$2:$C$13,0,0)</f>
        <v>0</v>
      </c>
      <c r="Q129" s="14">
        <f>_xlfn.XLOOKUP(Matka[[#This Row],[5]],$B$2:$B$13,$C$2:$C$13,0,0)</f>
        <v>3</v>
      </c>
      <c r="R129" s="14">
        <f>_xlfn.XLOOKUP(Matka[[#This Row],[6]],$B$2:$B$13,$C$2:$C$13,0,0)</f>
        <v>0</v>
      </c>
      <c r="S129" s="15">
        <v>0</v>
      </c>
      <c r="T129" s="15">
        <v>0</v>
      </c>
      <c r="U129" s="15">
        <v>0</v>
      </c>
      <c r="V129" s="15">
        <v>1.75</v>
      </c>
      <c r="W129" s="15">
        <v>0</v>
      </c>
      <c r="X129" s="15">
        <v>0</v>
      </c>
      <c r="Y129" s="14">
        <f t="shared" si="2"/>
        <v>3</v>
      </c>
      <c r="Z129" s="15">
        <f>SUM(Matka[[#This Row],[Edycja I]:[Sztafety VI]])</f>
        <v>4.75</v>
      </c>
      <c r="AA129" s="14" t="str">
        <f>_xlfn.TEXTJOIN(" | ",1,Matka[[#This Row],[Top1]],Matka[[#This Row],[Top2]],Matka[[#This Row],[Top3]],Matka[[#This Row],[Top4]])</f>
        <v>5 | 99 | 99 | 99</v>
      </c>
      <c r="AB129" s="14">
        <f>IFERROR(SMALL(Matka[[#This Row],[1]:[6]],1),99)</f>
        <v>5</v>
      </c>
      <c r="AC129" s="14">
        <f>IFERROR(SMALL(Matka[[#This Row],[1]:[6]],2),99)</f>
        <v>99</v>
      </c>
      <c r="AD129" s="14">
        <f>IFERROR(SMALL(Matka[[#This Row],[1]:[6]],3),99)</f>
        <v>99</v>
      </c>
      <c r="AE129" s="14">
        <f>IFERROR(SMALL(Matka[[#This Row],[1]:[6]],4),99)</f>
        <v>99</v>
      </c>
    </row>
    <row r="130" spans="1:31" hidden="1" x14ac:dyDescent="0.25">
      <c r="A130" s="3">
        <v>117</v>
      </c>
      <c r="B130" t="s">
        <v>2315</v>
      </c>
      <c r="C130" s="13" t="str">
        <f>_xlfn.XLOOKUP(Matka[[#This Row],[Nazwisko i Imię]],Licencje[Nazw i imię],Licencje[Płeć],"",0)</f>
        <v>M</v>
      </c>
      <c r="D130" s="13" t="str">
        <f>_xlfn.XLOOKUP(Matka[[#This Row],[Nazwisko i Imię]],Licencje[Nazw i imię],Licencje[Kat.],"",0)</f>
        <v>D-2</v>
      </c>
      <c r="E130" s="13" t="str">
        <f>_xlfn.XLOOKUP(Matka[[#This Row],[Nazwisko i Imię]],Licencje[Nazw i imię],Licencje[Klub],"",0)</f>
        <v>KS Pilica Tomaszów Mazowiecki</v>
      </c>
      <c r="F130" s="13" t="str">
        <f>_xlfn.XLOOKUP(Matka[[#This Row],[Nazwisko i Imię]],Licencje[Nazw i imię],Licencje[Szkoła],"",0)</f>
        <v>SP 9 Tomaszów Mazowiecki</v>
      </c>
      <c r="G130" s="13">
        <v>7</v>
      </c>
      <c r="H130" s="13">
        <v>8</v>
      </c>
      <c r="J130" s="13">
        <v>6</v>
      </c>
      <c r="K130" s="13">
        <v>2</v>
      </c>
      <c r="M130" s="14">
        <f>_xlfn.XLOOKUP(Matka[[#This Row],[1]],$B$2:$B$13,$C$2:$C$13,0,0)</f>
        <v>2</v>
      </c>
      <c r="N130" s="14">
        <f>_xlfn.XLOOKUP(Matka[[#This Row],[2]],$B$2:$B$13,$C$2:$C$13,0,0)</f>
        <v>2</v>
      </c>
      <c r="O130" s="14">
        <f>_xlfn.XLOOKUP(Matka[[#This Row],[3]],$B$2:$B$13,$C$2:$C$13,0,0)</f>
        <v>0</v>
      </c>
      <c r="P130" s="14">
        <f>_xlfn.XLOOKUP(Matka[[#This Row],[4]],$B$2:$B$13,$C$2:$C$13,0,0)</f>
        <v>3</v>
      </c>
      <c r="Q130" s="14">
        <f>_xlfn.XLOOKUP(Matka[[#This Row],[5]],$B$2:$B$13,$C$2:$C$13,0,0)</f>
        <v>7</v>
      </c>
      <c r="R130" s="14">
        <f>_xlfn.XLOOKUP(Matka[[#This Row],[6]],$B$2:$B$13,$C$2:$C$13,0,0)</f>
        <v>0</v>
      </c>
      <c r="S130" s="15">
        <f>7/3</f>
        <v>2.3333333333333335</v>
      </c>
      <c r="T130" s="15">
        <v>0</v>
      </c>
      <c r="U130" s="15">
        <v>0</v>
      </c>
      <c r="V130" s="15">
        <v>0</v>
      </c>
      <c r="W130" s="15">
        <f>7/3</f>
        <v>2.3333333333333335</v>
      </c>
      <c r="X130" s="15">
        <v>0</v>
      </c>
      <c r="Y130" s="14">
        <f t="shared" si="2"/>
        <v>14</v>
      </c>
      <c r="Z130" s="15">
        <f>SUM(Matka[[#This Row],[Edycja I]:[Sztafety VI]])</f>
        <v>18.666666666666664</v>
      </c>
      <c r="AA130" s="14" t="str">
        <f>_xlfn.TEXTJOIN(" | ",1,Matka[[#This Row],[Top1]],Matka[[#This Row],[Top2]],Matka[[#This Row],[Top3]],Matka[[#This Row],[Top4]])</f>
        <v>2 | 6 | 7 | 8</v>
      </c>
      <c r="AB130" s="14">
        <f>IFERROR(SMALL(Matka[[#This Row],[1]:[6]],1),99)</f>
        <v>2</v>
      </c>
      <c r="AC130" s="14">
        <f>IFERROR(SMALL(Matka[[#This Row],[1]:[6]],2),99)</f>
        <v>6</v>
      </c>
      <c r="AD130" s="14">
        <f>IFERROR(SMALL(Matka[[#This Row],[1]:[6]],3),99)</f>
        <v>7</v>
      </c>
      <c r="AE130" s="14">
        <f>IFERROR(SMALL(Matka[[#This Row],[1]:[6]],4),99)</f>
        <v>8</v>
      </c>
    </row>
    <row r="131" spans="1:31" hidden="1" x14ac:dyDescent="0.25">
      <c r="A131" s="3">
        <v>118</v>
      </c>
      <c r="B131" t="s">
        <v>3210</v>
      </c>
      <c r="C131" s="13" t="str">
        <f>_xlfn.XLOOKUP(Matka[[#This Row],[Nazwisko i Imię]],Licencje[Nazw i imię],Licencje[Płeć],"",0)</f>
        <v>M</v>
      </c>
      <c r="D131" s="13" t="str">
        <f>_xlfn.XLOOKUP(Matka[[#This Row],[Nazwisko i Imię]],Licencje[Nazw i imię],Licencje[Kat.],"",0)</f>
        <v>F-2</v>
      </c>
      <c r="E131" s="13" t="str">
        <f>_xlfn.XLOOKUP(Matka[[#This Row],[Nazwisko i Imię]],Licencje[Nazw i imię],Licencje[Klub],"",0)</f>
        <v>UKS 3 Milanówek</v>
      </c>
      <c r="F131" s="13" t="str">
        <f>_xlfn.XLOOKUP(Matka[[#This Row],[Nazwisko i Imię]],Licencje[Nazw i imię],Licencje[Szkoła],"",0)</f>
        <v>SP 3 Milanówek</v>
      </c>
      <c r="I131" s="13">
        <v>1</v>
      </c>
      <c r="J131" s="13">
        <v>3</v>
      </c>
      <c r="K131" s="13">
        <v>2</v>
      </c>
      <c r="M131" s="14">
        <f>_xlfn.XLOOKUP(Matka[[#This Row],[1]],$B$2:$B$13,$C$2:$C$13,0,0)</f>
        <v>0</v>
      </c>
      <c r="N131" s="14">
        <f>_xlfn.XLOOKUP(Matka[[#This Row],[2]],$B$2:$B$13,$C$2:$C$13,0,0)</f>
        <v>0</v>
      </c>
      <c r="O131" s="14">
        <f>_xlfn.XLOOKUP(Matka[[#This Row],[3]],$B$2:$B$13,$C$2:$C$13,0,0)</f>
        <v>9</v>
      </c>
      <c r="P131" s="14">
        <f>_xlfn.XLOOKUP(Matka[[#This Row],[4]],$B$2:$B$13,$C$2:$C$13,0,0)</f>
        <v>5</v>
      </c>
      <c r="Q131" s="14">
        <f>_xlfn.XLOOKUP(Matka[[#This Row],[5]],$B$2:$B$13,$C$2:$C$13,0,0)</f>
        <v>7</v>
      </c>
      <c r="R131" s="14">
        <f>_xlfn.XLOOKUP(Matka[[#This Row],[6]],$B$2:$B$13,$C$2:$C$13,0,0)</f>
        <v>0</v>
      </c>
      <c r="S131" s="15">
        <v>0</v>
      </c>
      <c r="T131" s="15">
        <v>0</v>
      </c>
      <c r="U131" s="15">
        <v>0</v>
      </c>
      <c r="V131" s="15">
        <v>2.25</v>
      </c>
      <c r="W131" s="15">
        <v>0</v>
      </c>
      <c r="X131" s="15">
        <v>0</v>
      </c>
      <c r="Y131" s="14">
        <f t="shared" si="2"/>
        <v>21</v>
      </c>
      <c r="Z131" s="15">
        <f>SUM(Matka[[#This Row],[Edycja I]:[Sztafety VI]])</f>
        <v>23.25</v>
      </c>
      <c r="AA131" s="14" t="str">
        <f>_xlfn.TEXTJOIN(" | ",1,Matka[[#This Row],[Top1]],Matka[[#This Row],[Top2]],Matka[[#This Row],[Top3]],Matka[[#This Row],[Top4]])</f>
        <v>1 | 2 | 3 | 99</v>
      </c>
      <c r="AB131" s="14">
        <f>IFERROR(SMALL(Matka[[#This Row],[1]:[6]],1),99)</f>
        <v>1</v>
      </c>
      <c r="AC131" s="14">
        <f>IFERROR(SMALL(Matka[[#This Row],[1]:[6]],2),99)</f>
        <v>2</v>
      </c>
      <c r="AD131" s="14">
        <f>IFERROR(SMALL(Matka[[#This Row],[1]:[6]],3),99)</f>
        <v>3</v>
      </c>
      <c r="AE131" s="14">
        <f>IFERROR(SMALL(Matka[[#This Row],[1]:[6]],4),99)</f>
        <v>99</v>
      </c>
    </row>
    <row r="132" spans="1:31" hidden="1" x14ac:dyDescent="0.25">
      <c r="A132" s="3">
        <v>119</v>
      </c>
      <c r="B132" t="s">
        <v>3220</v>
      </c>
      <c r="C132" s="13" t="str">
        <f>_xlfn.XLOOKUP(Matka[[#This Row],[Nazwisko i Imię]],Licencje[Nazw i imię],Licencje[Płeć],"",0)</f>
        <v>M</v>
      </c>
      <c r="D132" s="13" t="str">
        <f>_xlfn.XLOOKUP(Matka[[#This Row],[Nazwisko i Imię]],Licencje[Nazw i imię],Licencje[Kat.],"",0)</f>
        <v>F-2</v>
      </c>
      <c r="E132" s="13" t="str">
        <f>_xlfn.XLOOKUP(Matka[[#This Row],[Nazwisko i Imię]],Licencje[Nazw i imię],Licencje[Klub],"",0)</f>
        <v>SKŁ Górnik Sanok</v>
      </c>
      <c r="F132" s="13" t="str">
        <f>_xlfn.XLOOKUP(Matka[[#This Row],[Nazwisko i Imię]],Licencje[Nazw i imię],Licencje[Szkoła],"",0)</f>
        <v>SP 6 Sanok</v>
      </c>
      <c r="J132" s="13">
        <v>6</v>
      </c>
      <c r="K132" s="13">
        <v>3</v>
      </c>
      <c r="M132" s="14">
        <f>_xlfn.XLOOKUP(Matka[[#This Row],[1]],$B$2:$B$13,$C$2:$C$13,0,0)</f>
        <v>0</v>
      </c>
      <c r="N132" s="14">
        <f>_xlfn.XLOOKUP(Matka[[#This Row],[2]],$B$2:$B$13,$C$2:$C$13,0,0)</f>
        <v>0</v>
      </c>
      <c r="O132" s="14">
        <f>_xlfn.XLOOKUP(Matka[[#This Row],[3]],$B$2:$B$13,$C$2:$C$13,0,0)</f>
        <v>0</v>
      </c>
      <c r="P132" s="14">
        <f>_xlfn.XLOOKUP(Matka[[#This Row],[4]],$B$2:$B$13,$C$2:$C$13,0,0)</f>
        <v>3</v>
      </c>
      <c r="Q132" s="14">
        <f>_xlfn.XLOOKUP(Matka[[#This Row],[5]],$B$2:$B$13,$C$2:$C$13,0,0)</f>
        <v>5</v>
      </c>
      <c r="R132" s="14">
        <f>_xlfn.XLOOKUP(Matka[[#This Row],[6]],$B$2:$B$13,$C$2:$C$13,0,0)</f>
        <v>0</v>
      </c>
      <c r="S132" s="15">
        <v>0</v>
      </c>
      <c r="T132" s="15">
        <v>0</v>
      </c>
      <c r="U132" s="15">
        <v>0</v>
      </c>
      <c r="V132" s="15">
        <v>1</v>
      </c>
      <c r="W132" s="15">
        <v>2.25</v>
      </c>
      <c r="X132" s="15">
        <v>0</v>
      </c>
      <c r="Y132" s="14">
        <f t="shared" si="2"/>
        <v>8</v>
      </c>
      <c r="Z132" s="15">
        <f>SUM(Matka[[#This Row],[Edycja I]:[Sztafety VI]])</f>
        <v>11.25</v>
      </c>
      <c r="AA132" s="14" t="str">
        <f>_xlfn.TEXTJOIN(" | ",1,Matka[[#This Row],[Top1]],Matka[[#This Row],[Top2]],Matka[[#This Row],[Top3]],Matka[[#This Row],[Top4]])</f>
        <v>3 | 6 | 99 | 99</v>
      </c>
      <c r="AB132" s="14">
        <f>IFERROR(SMALL(Matka[[#This Row],[1]:[6]],1),99)</f>
        <v>3</v>
      </c>
      <c r="AC132" s="14">
        <f>IFERROR(SMALL(Matka[[#This Row],[1]:[6]],2),99)</f>
        <v>6</v>
      </c>
      <c r="AD132" s="14">
        <f>IFERROR(SMALL(Matka[[#This Row],[1]:[6]],3),99)</f>
        <v>99</v>
      </c>
      <c r="AE132" s="14">
        <f>IFERROR(SMALL(Matka[[#This Row],[1]:[6]],4),99)</f>
        <v>99</v>
      </c>
    </row>
    <row r="133" spans="1:31" x14ac:dyDescent="0.25">
      <c r="A133" s="3">
        <v>120</v>
      </c>
      <c r="B133" t="s">
        <v>3212</v>
      </c>
      <c r="C133" s="13" t="str">
        <f>_xlfn.XLOOKUP(Matka[[#This Row],[Nazwisko i Imię]],Licencje[Nazw i imię],Licencje[Płeć],"",0)</f>
        <v>K</v>
      </c>
      <c r="D133" s="13" t="str">
        <f>_xlfn.XLOOKUP(Matka[[#This Row],[Nazwisko i Imię]],Licencje[Nazw i imię],Licencje[Kat.],"",0)</f>
        <v>E-1</v>
      </c>
      <c r="E133" s="13" t="str">
        <f>_xlfn.XLOOKUP(Matka[[#This Row],[Nazwisko i Imię]],Licencje[Nazw i imię],Licencje[Klub],"",0)</f>
        <v>KS Orzeł Elbląg</v>
      </c>
      <c r="F133" s="13" t="str">
        <f>_xlfn.XLOOKUP(Matka[[#This Row],[Nazwisko i Imię]],Licencje[Nazw i imię],Licencje[Szkoła],"",0)</f>
        <v>SP21</v>
      </c>
      <c r="I133" s="13">
        <v>11</v>
      </c>
      <c r="M133" s="14">
        <f>_xlfn.XLOOKUP(Matka[[#This Row],[1]],$B$2:$B$13,$C$2:$C$13,0,0)</f>
        <v>0</v>
      </c>
      <c r="N133" s="14">
        <f>_xlfn.XLOOKUP(Matka[[#This Row],[2]],$B$2:$B$13,$C$2:$C$13,0,0)</f>
        <v>0</v>
      </c>
      <c r="O133" s="14">
        <f>_xlfn.XLOOKUP(Matka[[#This Row],[3]],$B$2:$B$13,$C$2:$C$13,0,0)</f>
        <v>1</v>
      </c>
      <c r="P133" s="14">
        <f>_xlfn.XLOOKUP(Matka[[#This Row],[4]],$B$2:$B$13,$C$2:$C$13,0,0)</f>
        <v>0</v>
      </c>
      <c r="Q133" s="14">
        <f>_xlfn.XLOOKUP(Matka[[#This Row],[5]],$B$2:$B$13,$C$2:$C$13,0,0)</f>
        <v>0</v>
      </c>
      <c r="R133" s="14">
        <f>_xlfn.XLOOKUP(Matka[[#This Row],[6]],$B$2:$B$13,$C$2:$C$13,0,0)</f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4">
        <f t="shared" si="2"/>
        <v>1</v>
      </c>
      <c r="Z133" s="15">
        <f>SUM(Matka[[#This Row],[Edycja I]:[Sztafety VI]])</f>
        <v>1</v>
      </c>
      <c r="AA133" s="14" t="str">
        <f>_xlfn.TEXTJOIN(" | ",1,Matka[[#This Row],[Top1]],Matka[[#This Row],[Top2]],Matka[[#This Row],[Top3]],Matka[[#This Row],[Top4]])</f>
        <v>11 | 99 | 99 | 99</v>
      </c>
      <c r="AB133" s="14">
        <f>IFERROR(SMALL(Matka[[#This Row],[1]:[6]],1),99)</f>
        <v>11</v>
      </c>
      <c r="AC133" s="14">
        <f>IFERROR(SMALL(Matka[[#This Row],[1]:[6]],2),99)</f>
        <v>99</v>
      </c>
      <c r="AD133" s="14">
        <f>IFERROR(SMALL(Matka[[#This Row],[1]:[6]],3),99)</f>
        <v>99</v>
      </c>
      <c r="AE133" s="14">
        <f>IFERROR(SMALL(Matka[[#This Row],[1]:[6]],4),99)</f>
        <v>99</v>
      </c>
    </row>
    <row r="134" spans="1:31" hidden="1" x14ac:dyDescent="0.25">
      <c r="A134" s="3">
        <v>121</v>
      </c>
      <c r="B134" t="s">
        <v>2330</v>
      </c>
      <c r="C134" s="13" t="str">
        <f>_xlfn.XLOOKUP(Matka[[#This Row],[Nazwisko i Imię]],Licencje[Nazw i imię],Licencje[Płeć],"",0)</f>
        <v>M</v>
      </c>
      <c r="D134" s="13" t="str">
        <f>_xlfn.XLOOKUP(Matka[[#This Row],[Nazwisko i Imię]],Licencje[Nazw i imię],Licencje[Kat.],"",0)</f>
        <v>E-2</v>
      </c>
      <c r="E134" s="13" t="str">
        <f>_xlfn.XLOOKUP(Matka[[#This Row],[Nazwisko i Imię]],Licencje[Nazw i imię],Licencje[Klub],"",0)</f>
        <v>UKS przy ZSMS Zakopane</v>
      </c>
      <c r="F134" s="13" t="str">
        <f>_xlfn.XLOOKUP(Matka[[#This Row],[Nazwisko i Imię]],Licencje[Nazw i imię],Licencje[Szkoła],"",0)</f>
        <v>SP SMS Zakopane</v>
      </c>
      <c r="G134" s="13">
        <v>8</v>
      </c>
      <c r="H134" s="13">
        <v>9</v>
      </c>
      <c r="J134" s="13">
        <v>5</v>
      </c>
      <c r="M134" s="14">
        <f>_xlfn.XLOOKUP(Matka[[#This Row],[1]],$B$2:$B$13,$C$2:$C$13,0,0)</f>
        <v>2</v>
      </c>
      <c r="N134" s="14">
        <f>_xlfn.XLOOKUP(Matka[[#This Row],[2]],$B$2:$B$13,$C$2:$C$13,0,0)</f>
        <v>1</v>
      </c>
      <c r="O134" s="14">
        <f>_xlfn.XLOOKUP(Matka[[#This Row],[3]],$B$2:$B$13,$C$2:$C$13,0,0)</f>
        <v>0</v>
      </c>
      <c r="P134" s="14">
        <f>_xlfn.XLOOKUP(Matka[[#This Row],[4]],$B$2:$B$13,$C$2:$C$13,0,0)</f>
        <v>3</v>
      </c>
      <c r="Q134" s="14">
        <f>_xlfn.XLOOKUP(Matka[[#This Row],[5]],$B$2:$B$13,$C$2:$C$13,0,0)</f>
        <v>0</v>
      </c>
      <c r="R134" s="14">
        <f>_xlfn.XLOOKUP(Matka[[#This Row],[6]],$B$2:$B$13,$C$2:$C$13,0,0)</f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4">
        <f t="shared" si="2"/>
        <v>6</v>
      </c>
      <c r="Z134" s="15">
        <f>SUM(Matka[[#This Row],[Edycja I]:[Sztafety VI]])</f>
        <v>6</v>
      </c>
      <c r="AA134" s="14" t="str">
        <f>_xlfn.TEXTJOIN(" | ",1,Matka[[#This Row],[Top1]],Matka[[#This Row],[Top2]],Matka[[#This Row],[Top3]],Matka[[#This Row],[Top4]])</f>
        <v>5 | 8 | 9 | 99</v>
      </c>
      <c r="AB134" s="14">
        <f>IFERROR(SMALL(Matka[[#This Row],[1]:[6]],1),99)</f>
        <v>5</v>
      </c>
      <c r="AC134" s="14">
        <f>IFERROR(SMALL(Matka[[#This Row],[1]:[6]],2),99)</f>
        <v>8</v>
      </c>
      <c r="AD134" s="14">
        <f>IFERROR(SMALL(Matka[[#This Row],[1]:[6]],3),99)</f>
        <v>9</v>
      </c>
      <c r="AE134" s="14">
        <f>IFERROR(SMALL(Matka[[#This Row],[1]:[6]],4),99)</f>
        <v>99</v>
      </c>
    </row>
    <row r="135" spans="1:31" hidden="1" x14ac:dyDescent="0.25">
      <c r="A135" s="3">
        <v>122</v>
      </c>
      <c r="B135" t="s">
        <v>2280</v>
      </c>
      <c r="C135" s="13" t="str">
        <f>_xlfn.XLOOKUP(Matka[[#This Row],[Nazwisko i Imię]],Licencje[Nazw i imię],Licencje[Płeć],"",0)</f>
        <v>M</v>
      </c>
      <c r="D135" s="13" t="str">
        <f>_xlfn.XLOOKUP(Matka[[#This Row],[Nazwisko i Imię]],Licencje[Nazw i imię],Licencje[Kat.],"",0)</f>
        <v>E-2</v>
      </c>
      <c r="E135" s="13" t="str">
        <f>_xlfn.XLOOKUP(Matka[[#This Row],[Nazwisko i Imię]],Licencje[Nazw i imię],Licencje[Klub],"",0)</f>
        <v>UKS 3 Milanówek</v>
      </c>
      <c r="F135" s="13" t="str">
        <f>_xlfn.XLOOKUP(Matka[[#This Row],[Nazwisko i Imię]],Licencje[Nazw i imię],Licencje[Szkoła],"",0)</f>
        <v>SP 3 Milanówek</v>
      </c>
      <c r="G135" s="13">
        <v>4</v>
      </c>
      <c r="H135" s="13">
        <v>4</v>
      </c>
      <c r="I135" s="13">
        <v>3</v>
      </c>
      <c r="J135" s="13">
        <v>3</v>
      </c>
      <c r="K135" s="13">
        <v>3</v>
      </c>
      <c r="M135" s="14">
        <f>_xlfn.XLOOKUP(Matka[[#This Row],[1]],$B$2:$B$13,$C$2:$C$13,0,0)</f>
        <v>4</v>
      </c>
      <c r="N135" s="14">
        <f>_xlfn.XLOOKUP(Matka[[#This Row],[2]],$B$2:$B$13,$C$2:$C$13,0,0)</f>
        <v>4</v>
      </c>
      <c r="O135" s="14">
        <f>_xlfn.XLOOKUP(Matka[[#This Row],[3]],$B$2:$B$13,$C$2:$C$13,0,0)</f>
        <v>5</v>
      </c>
      <c r="P135" s="14">
        <f>_xlfn.XLOOKUP(Matka[[#This Row],[4]],$B$2:$B$13,$C$2:$C$13,0,0)</f>
        <v>5</v>
      </c>
      <c r="Q135" s="14">
        <f>_xlfn.XLOOKUP(Matka[[#This Row],[5]],$B$2:$B$13,$C$2:$C$13,0,0)</f>
        <v>5</v>
      </c>
      <c r="R135" s="14">
        <f>_xlfn.XLOOKUP(Matka[[#This Row],[6]],$B$2:$B$13,$C$2:$C$13,0,0)</f>
        <v>0</v>
      </c>
      <c r="S135" s="15">
        <v>0</v>
      </c>
      <c r="T135" s="15">
        <v>0</v>
      </c>
      <c r="U135" s="15">
        <v>0</v>
      </c>
      <c r="V135" s="15">
        <v>2.25</v>
      </c>
      <c r="W135" s="15">
        <v>0</v>
      </c>
      <c r="X135" s="15">
        <v>0</v>
      </c>
      <c r="Y135" s="14">
        <f t="shared" si="2"/>
        <v>19</v>
      </c>
      <c r="Z135" s="15">
        <f>SUM(Matka[[#This Row],[Edycja I]:[Sztafety VI]])</f>
        <v>25.25</v>
      </c>
      <c r="AA135" s="14" t="str">
        <f>_xlfn.TEXTJOIN(" | ",1,Matka[[#This Row],[Top1]],Matka[[#This Row],[Top2]],Matka[[#This Row],[Top3]],Matka[[#This Row],[Top4]])</f>
        <v>3 | 3 | 3 | 4</v>
      </c>
      <c r="AB135" s="14">
        <f>IFERROR(SMALL(Matka[[#This Row],[1]:[6]],1),99)</f>
        <v>3</v>
      </c>
      <c r="AC135" s="14">
        <f>IFERROR(SMALL(Matka[[#This Row],[1]:[6]],2),99)</f>
        <v>3</v>
      </c>
      <c r="AD135" s="14">
        <f>IFERROR(SMALL(Matka[[#This Row],[1]:[6]],3),99)</f>
        <v>3</v>
      </c>
      <c r="AE135" s="14">
        <f>IFERROR(SMALL(Matka[[#This Row],[1]:[6]],4),99)</f>
        <v>4</v>
      </c>
    </row>
    <row r="136" spans="1:31" hidden="1" x14ac:dyDescent="0.25">
      <c r="A136" s="3">
        <v>123</v>
      </c>
      <c r="B136" t="s">
        <v>2294</v>
      </c>
      <c r="C136" s="13" t="str">
        <f>_xlfn.XLOOKUP(Matka[[#This Row],[Nazwisko i Imię]],Licencje[Nazw i imię],Licencje[Płeć],"",0)</f>
        <v>K</v>
      </c>
      <c r="D136" s="13" t="str">
        <f>_xlfn.XLOOKUP(Matka[[#This Row],[Nazwisko i Imię]],Licencje[Nazw i imię],Licencje[Kat.],"",0)</f>
        <v>D-1</v>
      </c>
      <c r="E136" s="13" t="str">
        <f>_xlfn.XLOOKUP(Matka[[#This Row],[Nazwisko i Imię]],Licencje[Nazw i imię],Licencje[Klub],"",0)</f>
        <v>UKS 3 Milanówek</v>
      </c>
      <c r="F136" s="13" t="str">
        <f>_xlfn.XLOOKUP(Matka[[#This Row],[Nazwisko i Imię]],Licencje[Nazw i imię],Licencje[Szkoła],"",0)</f>
        <v>SP 3 Milanówek</v>
      </c>
      <c r="G136" s="13">
        <v>9</v>
      </c>
      <c r="H136" s="13">
        <v>10</v>
      </c>
      <c r="I136" s="13">
        <v>9</v>
      </c>
      <c r="K136" s="13">
        <v>8</v>
      </c>
      <c r="M136" s="14">
        <f>_xlfn.XLOOKUP(Matka[[#This Row],[1]],$B$2:$B$13,$C$2:$C$13,0,0)</f>
        <v>1</v>
      </c>
      <c r="N136" s="14">
        <f>_xlfn.XLOOKUP(Matka[[#This Row],[2]],$B$2:$B$13,$C$2:$C$13,0,0)</f>
        <v>1</v>
      </c>
      <c r="O136" s="14">
        <f>_xlfn.XLOOKUP(Matka[[#This Row],[3]],$B$2:$B$13,$C$2:$C$13,0,0)</f>
        <v>1</v>
      </c>
      <c r="P136" s="14">
        <f>_xlfn.XLOOKUP(Matka[[#This Row],[4]],$B$2:$B$13,$C$2:$C$13,0,0)</f>
        <v>0</v>
      </c>
      <c r="Q136" s="14">
        <f>_xlfn.XLOOKUP(Matka[[#This Row],[5]],$B$2:$B$13,$C$2:$C$13,0,0)</f>
        <v>2</v>
      </c>
      <c r="R136" s="14">
        <f>_xlfn.XLOOKUP(Matka[[#This Row],[6]],$B$2:$B$13,$C$2:$C$13,0,0)</f>
        <v>0</v>
      </c>
      <c r="S136" s="15">
        <f>4/3</f>
        <v>1.3333333333333333</v>
      </c>
      <c r="T136" s="15">
        <v>1</v>
      </c>
      <c r="U136" s="15">
        <f>4/3</f>
        <v>1.3333333333333333</v>
      </c>
      <c r="V136" s="15">
        <v>0</v>
      </c>
      <c r="W136" s="15">
        <f>2/3</f>
        <v>0.66666666666666663</v>
      </c>
      <c r="X136" s="15">
        <v>0</v>
      </c>
      <c r="Y136" s="14">
        <f t="shared" si="2"/>
        <v>5</v>
      </c>
      <c r="Z136" s="15">
        <f>SUM(Matka[[#This Row],[Edycja I]:[Sztafety VI]])</f>
        <v>9.3333333333333321</v>
      </c>
      <c r="AA136" s="14" t="str">
        <f>_xlfn.TEXTJOIN(" | ",1,Matka[[#This Row],[Top1]],Matka[[#This Row],[Top2]],Matka[[#This Row],[Top3]],Matka[[#This Row],[Top4]])</f>
        <v>8 | 9 | 9 | 10</v>
      </c>
      <c r="AB136" s="14">
        <f>IFERROR(SMALL(Matka[[#This Row],[1]:[6]],1),99)</f>
        <v>8</v>
      </c>
      <c r="AC136" s="14">
        <f>IFERROR(SMALL(Matka[[#This Row],[1]:[6]],2),99)</f>
        <v>9</v>
      </c>
      <c r="AD136" s="14">
        <f>IFERROR(SMALL(Matka[[#This Row],[1]:[6]],3),99)</f>
        <v>9</v>
      </c>
      <c r="AE136" s="14">
        <f>IFERROR(SMALL(Matka[[#This Row],[1]:[6]],4),99)</f>
        <v>10</v>
      </c>
    </row>
    <row r="137" spans="1:31" x14ac:dyDescent="0.25">
      <c r="A137" s="3">
        <v>124</v>
      </c>
      <c r="B137" t="s">
        <v>2257</v>
      </c>
      <c r="C137" s="13" t="str">
        <f>_xlfn.XLOOKUP(Matka[[#This Row],[Nazwisko i Imię]],Licencje[Nazw i imię],Licencje[Płeć],"",0)</f>
        <v>K</v>
      </c>
      <c r="D137" s="13" t="str">
        <f>_xlfn.XLOOKUP(Matka[[#This Row],[Nazwisko i Imię]],Licencje[Nazw i imię],Licencje[Kat.],"",0)</f>
        <v>E-1</v>
      </c>
      <c r="E137" s="13" t="str">
        <f>_xlfn.XLOOKUP(Matka[[#This Row],[Nazwisko i Imię]],Licencje[Nazw i imię],Licencje[Klub],"",0)</f>
        <v>Akademia Sportowego Rozwoju Natalii Czerwonki</v>
      </c>
      <c r="F137" s="13" t="str">
        <f>_xlfn.XLOOKUP(Matka[[#This Row],[Nazwisko i Imię]],Licencje[Nazw i imię],Licencje[Szkoła],"",0)</f>
        <v>SP nr 9 Lubin</v>
      </c>
      <c r="G137" s="13">
        <v>2</v>
      </c>
      <c r="H137" s="13">
        <v>10</v>
      </c>
      <c r="I137" s="13">
        <v>3</v>
      </c>
      <c r="J137" s="13">
        <v>3</v>
      </c>
      <c r="M137" s="14">
        <f>_xlfn.XLOOKUP(Matka[[#This Row],[1]],$B$2:$B$13,$C$2:$C$13,0,0)</f>
        <v>7</v>
      </c>
      <c r="N137" s="14">
        <f>_xlfn.XLOOKUP(Matka[[#This Row],[2]],$B$2:$B$13,$C$2:$C$13,0,0)</f>
        <v>1</v>
      </c>
      <c r="O137" s="14">
        <f>_xlfn.XLOOKUP(Matka[[#This Row],[3]],$B$2:$B$13,$C$2:$C$13,0,0)</f>
        <v>5</v>
      </c>
      <c r="P137" s="14">
        <f>_xlfn.XLOOKUP(Matka[[#This Row],[4]],$B$2:$B$13,$C$2:$C$13,0,0)</f>
        <v>5</v>
      </c>
      <c r="Q137" s="14">
        <f>_xlfn.XLOOKUP(Matka[[#This Row],[5]],$B$2:$B$13,$C$2:$C$13,0,0)</f>
        <v>0</v>
      </c>
      <c r="R137" s="14">
        <f>_xlfn.XLOOKUP(Matka[[#This Row],[6]],$B$2:$B$13,$C$2:$C$13,0,0)</f>
        <v>0</v>
      </c>
      <c r="S137" s="15">
        <v>1.75</v>
      </c>
      <c r="T137" s="15">
        <v>0</v>
      </c>
      <c r="U137" s="15">
        <v>1.75</v>
      </c>
      <c r="V137" s="15">
        <v>1</v>
      </c>
      <c r="W137" s="15">
        <v>0</v>
      </c>
      <c r="X137" s="15">
        <v>0</v>
      </c>
      <c r="Y137" s="14">
        <f t="shared" si="2"/>
        <v>18</v>
      </c>
      <c r="Z137" s="15">
        <f>SUM(Matka[[#This Row],[Edycja I]:[Sztafety VI]])</f>
        <v>22.5</v>
      </c>
      <c r="AA137" s="14" t="str">
        <f>_xlfn.TEXTJOIN(" | ",1,Matka[[#This Row],[Top1]],Matka[[#This Row],[Top2]],Matka[[#This Row],[Top3]],Matka[[#This Row],[Top4]])</f>
        <v>2 | 3 | 3 | 10</v>
      </c>
      <c r="AB137" s="14">
        <f>IFERROR(SMALL(Matka[[#This Row],[1]:[6]],1),99)</f>
        <v>2</v>
      </c>
      <c r="AC137" s="14">
        <f>IFERROR(SMALL(Matka[[#This Row],[1]:[6]],2),99)</f>
        <v>3</v>
      </c>
      <c r="AD137" s="14">
        <f>IFERROR(SMALL(Matka[[#This Row],[1]:[6]],3),99)</f>
        <v>3</v>
      </c>
      <c r="AE137" s="14">
        <f>IFERROR(SMALL(Matka[[#This Row],[1]:[6]],4),99)</f>
        <v>10</v>
      </c>
    </row>
    <row r="138" spans="1:31" hidden="1" x14ac:dyDescent="0.25">
      <c r="A138" s="3">
        <v>125</v>
      </c>
      <c r="B138" t="s">
        <v>2295</v>
      </c>
      <c r="C138" s="13" t="str">
        <f>_xlfn.XLOOKUP(Matka[[#This Row],[Nazwisko i Imię]],Licencje[Nazw i imię],Licencje[Płeć],"",0)</f>
        <v>M</v>
      </c>
      <c r="D138" s="13" t="str">
        <f>_xlfn.XLOOKUP(Matka[[#This Row],[Nazwisko i Imię]],Licencje[Nazw i imię],Licencje[Kat.],"",0)</f>
        <v>D-1</v>
      </c>
      <c r="E138" s="13" t="str">
        <f>_xlfn.XLOOKUP(Matka[[#This Row],[Nazwisko i Imię]],Licencje[Nazw i imię],Licencje[Klub],"",0)</f>
        <v>UKS Sparta Grodzisk Mazowiecki</v>
      </c>
      <c r="F138" s="13" t="str">
        <f>_xlfn.XLOOKUP(Matka[[#This Row],[Nazwisko i Imię]],Licencje[Nazw i imię],Licencje[Szkoła],"",0)</f>
        <v>sp3 milanówek</v>
      </c>
      <c r="G138" s="13">
        <v>1</v>
      </c>
      <c r="H138" s="13">
        <v>1</v>
      </c>
      <c r="I138" s="13">
        <v>1</v>
      </c>
      <c r="K138" s="13">
        <v>2</v>
      </c>
      <c r="M138" s="14">
        <f>_xlfn.XLOOKUP(Matka[[#This Row],[1]],$B$2:$B$13,$C$2:$C$13,0,0)</f>
        <v>9</v>
      </c>
      <c r="N138" s="14">
        <f>_xlfn.XLOOKUP(Matka[[#This Row],[2]],$B$2:$B$13,$C$2:$C$13,0,0)</f>
        <v>9</v>
      </c>
      <c r="O138" s="14">
        <f>_xlfn.XLOOKUP(Matka[[#This Row],[3]],$B$2:$B$13,$C$2:$C$13,0,0)</f>
        <v>9</v>
      </c>
      <c r="P138" s="14">
        <f>_xlfn.XLOOKUP(Matka[[#This Row],[4]],$B$2:$B$13,$C$2:$C$13,0,0)</f>
        <v>0</v>
      </c>
      <c r="Q138" s="14">
        <f>_xlfn.XLOOKUP(Matka[[#This Row],[5]],$B$2:$B$13,$C$2:$C$13,0,0)</f>
        <v>7</v>
      </c>
      <c r="R138" s="14">
        <f>_xlfn.XLOOKUP(Matka[[#This Row],[6]],$B$2:$B$13,$C$2:$C$13,0,0)</f>
        <v>0</v>
      </c>
      <c r="S138" s="15">
        <v>0</v>
      </c>
      <c r="T138" s="15">
        <v>4.5</v>
      </c>
      <c r="U138" s="15">
        <v>3</v>
      </c>
      <c r="V138" s="15">
        <v>0</v>
      </c>
      <c r="W138" s="15">
        <v>3</v>
      </c>
      <c r="X138" s="15">
        <v>0</v>
      </c>
      <c r="Y138" s="14">
        <f t="shared" si="2"/>
        <v>34</v>
      </c>
      <c r="Z138" s="15">
        <f>SUM(Matka[[#This Row],[Edycja I]:[Sztafety VI]])</f>
        <v>44.5</v>
      </c>
      <c r="AA138" s="14" t="str">
        <f>_xlfn.TEXTJOIN(" | ",1,Matka[[#This Row],[Top1]],Matka[[#This Row],[Top2]],Matka[[#This Row],[Top3]],Matka[[#This Row],[Top4]])</f>
        <v>1 | 1 | 1 | 2</v>
      </c>
      <c r="AB138" s="14">
        <f>IFERROR(SMALL(Matka[[#This Row],[1]:[6]],1),99)</f>
        <v>1</v>
      </c>
      <c r="AC138" s="14">
        <f>IFERROR(SMALL(Matka[[#This Row],[1]:[6]],2),99)</f>
        <v>1</v>
      </c>
      <c r="AD138" s="14">
        <f>IFERROR(SMALL(Matka[[#This Row],[1]:[6]],3),99)</f>
        <v>1</v>
      </c>
      <c r="AE138" s="14">
        <f>IFERROR(SMALL(Matka[[#This Row],[1]:[6]],4),99)</f>
        <v>2</v>
      </c>
    </row>
    <row r="139" spans="1:31" hidden="1" x14ac:dyDescent="0.25">
      <c r="A139" s="3">
        <v>127</v>
      </c>
      <c r="B139" t="s">
        <v>3191</v>
      </c>
      <c r="C139" s="13" t="str">
        <f>_xlfn.XLOOKUP(Matka[[#This Row],[Nazwisko i Imię]],Licencje[Nazw i imię],Licencje[Płeć],"",0)</f>
        <v>K</v>
      </c>
      <c r="D139" s="13" t="str">
        <f>_xlfn.XLOOKUP(Matka[[#This Row],[Nazwisko i Imię]],Licencje[Nazw i imię],Licencje[Kat.],"",0)</f>
        <v>F-2</v>
      </c>
      <c r="E139" s="13" t="str">
        <f>_xlfn.XLOOKUP(Matka[[#This Row],[Nazwisko i Imię]],Licencje[Nazw i imię],Licencje[Klub],"",0)</f>
        <v>KS Orzeł Elbląg</v>
      </c>
      <c r="F139" s="13" t="str">
        <f>_xlfn.XLOOKUP(Matka[[#This Row],[Nazwisko i Imię]],Licencje[Nazw i imię],Licencje[Szkoła],"",0)</f>
        <v>SSP3</v>
      </c>
      <c r="H139" s="13">
        <v>9</v>
      </c>
      <c r="I139" s="13">
        <v>2</v>
      </c>
      <c r="J139" s="13">
        <v>4</v>
      </c>
      <c r="M139" s="14">
        <f>_xlfn.XLOOKUP(Matka[[#This Row],[1]],$B$2:$B$13,$C$2:$C$13,0,0)</f>
        <v>0</v>
      </c>
      <c r="N139" s="14">
        <f>_xlfn.XLOOKUP(Matka[[#This Row],[2]],$B$2:$B$13,$C$2:$C$13,0,0)</f>
        <v>1</v>
      </c>
      <c r="O139" s="14">
        <f>_xlfn.XLOOKUP(Matka[[#This Row],[3]],$B$2:$B$13,$C$2:$C$13,0,0)</f>
        <v>7</v>
      </c>
      <c r="P139" s="14">
        <f>_xlfn.XLOOKUP(Matka[[#This Row],[4]],$B$2:$B$13,$C$2:$C$13,0,0)</f>
        <v>4</v>
      </c>
      <c r="Q139" s="14">
        <f>_xlfn.XLOOKUP(Matka[[#This Row],[5]],$B$2:$B$13,$C$2:$C$13,0,0)</f>
        <v>0</v>
      </c>
      <c r="R139" s="14">
        <f>_xlfn.XLOOKUP(Matka[[#This Row],[6]],$B$2:$B$13,$C$2:$C$13,0,0)</f>
        <v>0</v>
      </c>
      <c r="S139" s="15">
        <v>0</v>
      </c>
      <c r="T139" s="15">
        <v>0</v>
      </c>
      <c r="U139" s="15">
        <v>0.75</v>
      </c>
      <c r="V139" s="15">
        <v>0.25</v>
      </c>
      <c r="W139" s="15">
        <v>0</v>
      </c>
      <c r="X139" s="15">
        <v>0</v>
      </c>
      <c r="Y139" s="14">
        <f t="shared" si="2"/>
        <v>12</v>
      </c>
      <c r="Z139" s="15">
        <f>SUM(Matka[[#This Row],[Edycja I]:[Sztafety VI]])</f>
        <v>13</v>
      </c>
      <c r="AA139" s="14" t="str">
        <f>_xlfn.TEXTJOIN(" | ",1,Matka[[#This Row],[Top1]],Matka[[#This Row],[Top2]],Matka[[#This Row],[Top3]],Matka[[#This Row],[Top4]])</f>
        <v>2 | 4 | 9 | 99</v>
      </c>
      <c r="AB139" s="14">
        <f>IFERROR(SMALL(Matka[[#This Row],[1]:[6]],1),99)</f>
        <v>2</v>
      </c>
      <c r="AC139" s="14">
        <f>IFERROR(SMALL(Matka[[#This Row],[1]:[6]],2),99)</f>
        <v>4</v>
      </c>
      <c r="AD139" s="14">
        <f>IFERROR(SMALL(Matka[[#This Row],[1]:[6]],3),99)</f>
        <v>9</v>
      </c>
      <c r="AE139" s="14">
        <f>IFERROR(SMALL(Matka[[#This Row],[1]:[6]],4),99)</f>
        <v>99</v>
      </c>
    </row>
    <row r="140" spans="1:31" hidden="1" x14ac:dyDescent="0.25">
      <c r="A140" s="3">
        <v>128</v>
      </c>
      <c r="B140" t="s">
        <v>3188</v>
      </c>
      <c r="C140" s="13" t="str">
        <f>_xlfn.XLOOKUP(Matka[[#This Row],[Nazwisko i Imię]],Licencje[Nazw i imię],Licencje[Płeć],"",0)</f>
        <v>M</v>
      </c>
      <c r="D140" s="13" t="str">
        <f>_xlfn.XLOOKUP(Matka[[#This Row],[Nazwisko i Imię]],Licencje[Nazw i imię],Licencje[Kat.],"",0)</f>
        <v>D-2</v>
      </c>
      <c r="E140" s="13" t="str">
        <f>_xlfn.XLOOKUP(Matka[[#This Row],[Nazwisko i Imię]],Licencje[Nazw i imię],Licencje[Klub],"",0)</f>
        <v>UKS Sparta Grodzisk Mazowiecki</v>
      </c>
      <c r="F140" s="13" t="str">
        <f>_xlfn.XLOOKUP(Matka[[#This Row],[Nazwisko i Imię]],Licencje[Nazw i imię],Licencje[Szkoła],"",0)</f>
        <v>MTE Milanówek</v>
      </c>
      <c r="G140" s="13">
        <v>3</v>
      </c>
      <c r="H140" s="13">
        <v>4</v>
      </c>
      <c r="I140" s="13">
        <v>5</v>
      </c>
      <c r="K140" s="13">
        <v>3</v>
      </c>
      <c r="M140" s="14">
        <f>_xlfn.XLOOKUP(Matka[[#This Row],[1]],$B$2:$B$13,$C$2:$C$13,0,0)</f>
        <v>5</v>
      </c>
      <c r="N140" s="14">
        <f>_xlfn.XLOOKUP(Matka[[#This Row],[2]],$B$2:$B$13,$C$2:$C$13,0,0)</f>
        <v>4</v>
      </c>
      <c r="O140" s="14">
        <f>_xlfn.XLOOKUP(Matka[[#This Row],[3]],$B$2:$B$13,$C$2:$C$13,0,0)</f>
        <v>3</v>
      </c>
      <c r="P140" s="14">
        <f>_xlfn.XLOOKUP(Matka[[#This Row],[4]],$B$2:$B$13,$C$2:$C$13,0,0)</f>
        <v>0</v>
      </c>
      <c r="Q140" s="14">
        <f>_xlfn.XLOOKUP(Matka[[#This Row],[5]],$B$2:$B$13,$C$2:$C$13,0,0)</f>
        <v>5</v>
      </c>
      <c r="R140" s="14">
        <f>_xlfn.XLOOKUP(Matka[[#This Row],[6]],$B$2:$B$13,$C$2:$C$13,0,0)</f>
        <v>0</v>
      </c>
      <c r="S140" s="15">
        <v>3</v>
      </c>
      <c r="T140" s="15">
        <v>2.5</v>
      </c>
      <c r="U140" s="15">
        <f>7/3</f>
        <v>2.3333333333333335</v>
      </c>
      <c r="V140" s="15">
        <v>0</v>
      </c>
      <c r="W140" s="15">
        <v>0</v>
      </c>
      <c r="X140" s="15">
        <v>0</v>
      </c>
      <c r="Y140" s="14">
        <f t="shared" si="2"/>
        <v>17</v>
      </c>
      <c r="Z140" s="15">
        <f>SUM(Matka[[#This Row],[Edycja I]:[Sztafety VI]])</f>
        <v>24.833333333333332</v>
      </c>
      <c r="AA140" s="14" t="str">
        <f>_xlfn.TEXTJOIN(" | ",1,Matka[[#This Row],[Top1]],Matka[[#This Row],[Top2]],Matka[[#This Row],[Top3]],Matka[[#This Row],[Top4]])</f>
        <v>3 | 3 | 4 | 5</v>
      </c>
      <c r="AB140" s="14">
        <f>IFERROR(SMALL(Matka[[#This Row],[1]:[6]],1),99)</f>
        <v>3</v>
      </c>
      <c r="AC140" s="14">
        <f>IFERROR(SMALL(Matka[[#This Row],[1]:[6]],2),99)</f>
        <v>3</v>
      </c>
      <c r="AD140" s="14">
        <f>IFERROR(SMALL(Matka[[#This Row],[1]:[6]],3),99)</f>
        <v>4</v>
      </c>
      <c r="AE140" s="14">
        <f>IFERROR(SMALL(Matka[[#This Row],[1]:[6]],4),99)</f>
        <v>5</v>
      </c>
    </row>
    <row r="141" spans="1:31" hidden="1" x14ac:dyDescent="0.25">
      <c r="A141" s="3">
        <v>129</v>
      </c>
      <c r="B141" t="s">
        <v>2272</v>
      </c>
      <c r="C141" s="13" t="str">
        <f>_xlfn.XLOOKUP(Matka[[#This Row],[Nazwisko i Imię]],Licencje[Nazw i imię],Licencje[Płeć],"",0)</f>
        <v>K</v>
      </c>
      <c r="D141" s="13" t="str">
        <f>_xlfn.XLOOKUP(Matka[[#This Row],[Nazwisko i Imię]],Licencje[Nazw i imię],Licencje[Kat.],"",0)</f>
        <v>E-2</v>
      </c>
      <c r="E141" s="13" t="str">
        <f>_xlfn.XLOOKUP(Matka[[#This Row],[Nazwisko i Imię]],Licencje[Nazw i imię],Licencje[Klub],"",0)</f>
        <v>KS ARENA Tomaszów Mazowiecki</v>
      </c>
      <c r="F141" s="13" t="str">
        <f>_xlfn.XLOOKUP(Matka[[#This Row],[Nazwisko i Imię]],Licencje[Nazw i imię],Licencje[Szkoła],"",0)</f>
        <v>Sp 1 Tomaszów Mazowiecki</v>
      </c>
      <c r="G141" s="13">
        <v>5</v>
      </c>
      <c r="H141" s="13">
        <v>3</v>
      </c>
      <c r="I141" s="13">
        <v>4</v>
      </c>
      <c r="J141" s="13">
        <v>8</v>
      </c>
      <c r="K141" s="13">
        <v>4</v>
      </c>
      <c r="M141" s="14">
        <f>_xlfn.XLOOKUP(Matka[[#This Row],[1]],$B$2:$B$13,$C$2:$C$13,0,0)</f>
        <v>3</v>
      </c>
      <c r="N141" s="14">
        <f>_xlfn.XLOOKUP(Matka[[#This Row],[2]],$B$2:$B$13,$C$2:$C$13,0,0)</f>
        <v>5</v>
      </c>
      <c r="O141" s="14">
        <f>_xlfn.XLOOKUP(Matka[[#This Row],[3]],$B$2:$B$13,$C$2:$C$13,0,0)</f>
        <v>4</v>
      </c>
      <c r="P141" s="14">
        <f>_xlfn.XLOOKUP(Matka[[#This Row],[4]],$B$2:$B$13,$C$2:$C$13,0,0)</f>
        <v>2</v>
      </c>
      <c r="Q141" s="14">
        <f>_xlfn.XLOOKUP(Matka[[#This Row],[5]],$B$2:$B$13,$C$2:$C$13,0,0)</f>
        <v>4</v>
      </c>
      <c r="R141" s="14">
        <f>_xlfn.XLOOKUP(Matka[[#This Row],[6]],$B$2:$B$13,$C$2:$C$13,0,0)</f>
        <v>0</v>
      </c>
      <c r="S141" s="15">
        <v>0</v>
      </c>
      <c r="T141" s="15">
        <v>0</v>
      </c>
      <c r="U141" s="15">
        <v>2.25</v>
      </c>
      <c r="V141" s="15">
        <v>2.25</v>
      </c>
      <c r="W141" s="15">
        <v>2.25</v>
      </c>
      <c r="X141" s="15">
        <v>0</v>
      </c>
      <c r="Y141" s="14">
        <f t="shared" si="2"/>
        <v>16</v>
      </c>
      <c r="Z141" s="15">
        <f>SUM(Matka[[#This Row],[Edycja I]:[Sztafety VI]])</f>
        <v>24.75</v>
      </c>
      <c r="AA141" s="14" t="str">
        <f>_xlfn.TEXTJOIN(" | ",1,Matka[[#This Row],[Top1]],Matka[[#This Row],[Top2]],Matka[[#This Row],[Top3]],Matka[[#This Row],[Top4]])</f>
        <v>3 | 4 | 4 | 5</v>
      </c>
      <c r="AB141" s="14">
        <f>IFERROR(SMALL(Matka[[#This Row],[1]:[6]],1),99)</f>
        <v>3</v>
      </c>
      <c r="AC141" s="14">
        <f>IFERROR(SMALL(Matka[[#This Row],[1]:[6]],2),99)</f>
        <v>4</v>
      </c>
      <c r="AD141" s="14">
        <f>IFERROR(SMALL(Matka[[#This Row],[1]:[6]],3),99)</f>
        <v>4</v>
      </c>
      <c r="AE141" s="14">
        <f>IFERROR(SMALL(Matka[[#This Row],[1]:[6]],4),99)</f>
        <v>5</v>
      </c>
    </row>
    <row r="142" spans="1:31" hidden="1" x14ac:dyDescent="0.25">
      <c r="A142" s="3">
        <v>130</v>
      </c>
      <c r="B142" t="s">
        <v>2306</v>
      </c>
      <c r="C142" s="13" t="str">
        <f>_xlfn.XLOOKUP(Matka[[#This Row],[Nazwisko i Imię]],Licencje[Nazw i imię],Licencje[Płeć],"",0)</f>
        <v>K</v>
      </c>
      <c r="D142" s="13" t="str">
        <f>_xlfn.XLOOKUP(Matka[[#This Row],[Nazwisko i Imię]],Licencje[Nazw i imię],Licencje[Kat.],"",0)</f>
        <v>D-2</v>
      </c>
      <c r="E142" s="13" t="str">
        <f>_xlfn.XLOOKUP(Matka[[#This Row],[Nazwisko i Imię]],Licencje[Nazw i imię],Licencje[Klub],"",0)</f>
        <v>SKŁ Górnik Sanok</v>
      </c>
      <c r="F142" s="13" t="str">
        <f>_xlfn.XLOOKUP(Matka[[#This Row],[Nazwisko i Imię]],Licencje[Nazw i imię],Licencje[Szkoła],"",0)</f>
        <v>SP 1 Sanok</v>
      </c>
      <c r="G142" s="13">
        <v>6</v>
      </c>
      <c r="H142" s="13">
        <v>4</v>
      </c>
      <c r="J142" s="13">
        <v>7</v>
      </c>
      <c r="K142" s="13">
        <v>9</v>
      </c>
      <c r="M142" s="14">
        <f>_xlfn.XLOOKUP(Matka[[#This Row],[1]],$B$2:$B$13,$C$2:$C$13,0,0)</f>
        <v>3</v>
      </c>
      <c r="N142" s="14">
        <f>_xlfn.XLOOKUP(Matka[[#This Row],[2]],$B$2:$B$13,$C$2:$C$13,0,0)</f>
        <v>4</v>
      </c>
      <c r="O142" s="14">
        <f>_xlfn.XLOOKUP(Matka[[#This Row],[3]],$B$2:$B$13,$C$2:$C$13,0,0)</f>
        <v>0</v>
      </c>
      <c r="P142" s="14">
        <f>_xlfn.XLOOKUP(Matka[[#This Row],[4]],$B$2:$B$13,$C$2:$C$13,0,0)</f>
        <v>2</v>
      </c>
      <c r="Q142" s="14">
        <f>_xlfn.XLOOKUP(Matka[[#This Row],[5]],$B$2:$B$13,$C$2:$C$13,0,0)</f>
        <v>1</v>
      </c>
      <c r="R142" s="14">
        <f>_xlfn.XLOOKUP(Matka[[#This Row],[6]],$B$2:$B$13,$C$2:$C$13,0,0)</f>
        <v>0</v>
      </c>
      <c r="S142" s="15">
        <v>3</v>
      </c>
      <c r="T142" s="15">
        <v>1.5</v>
      </c>
      <c r="U142" s="15">
        <v>0</v>
      </c>
      <c r="V142" s="15">
        <v>0.5</v>
      </c>
      <c r="W142" s="15">
        <v>3</v>
      </c>
      <c r="X142" s="15">
        <v>0</v>
      </c>
      <c r="Y142" s="14">
        <f t="shared" si="2"/>
        <v>10</v>
      </c>
      <c r="Z142" s="15">
        <f>SUM(Matka[[#This Row],[Edycja I]:[Sztafety VI]])</f>
        <v>18</v>
      </c>
      <c r="AA142" s="14" t="str">
        <f>_xlfn.TEXTJOIN(" | ",1,Matka[[#This Row],[Top1]],Matka[[#This Row],[Top2]],Matka[[#This Row],[Top3]],Matka[[#This Row],[Top4]])</f>
        <v>4 | 6 | 7 | 9</v>
      </c>
      <c r="AB142" s="14">
        <f>IFERROR(SMALL(Matka[[#This Row],[1]:[6]],1),99)</f>
        <v>4</v>
      </c>
      <c r="AC142" s="14">
        <f>IFERROR(SMALL(Matka[[#This Row],[1]:[6]],2),99)</f>
        <v>6</v>
      </c>
      <c r="AD142" s="14">
        <f>IFERROR(SMALL(Matka[[#This Row],[1]:[6]],3),99)</f>
        <v>7</v>
      </c>
      <c r="AE142" s="14">
        <f>IFERROR(SMALL(Matka[[#This Row],[1]:[6]],4),99)</f>
        <v>9</v>
      </c>
    </row>
    <row r="143" spans="1:31" hidden="1" x14ac:dyDescent="0.25">
      <c r="A143" s="3">
        <v>131</v>
      </c>
      <c r="B143" t="s">
        <v>2276</v>
      </c>
      <c r="C143" s="13" t="str">
        <f>_xlfn.XLOOKUP(Matka[[#This Row],[Nazwisko i Imię]],Licencje[Nazw i imię],Licencje[Płeć],"",0)</f>
        <v>K</v>
      </c>
      <c r="D143" s="13" t="str">
        <f>_xlfn.XLOOKUP(Matka[[#This Row],[Nazwisko i Imię]],Licencje[Nazw i imię],Licencje[Kat.],"",0)</f>
        <v>E-2</v>
      </c>
      <c r="E143" s="13" t="str">
        <f>_xlfn.XLOOKUP(Matka[[#This Row],[Nazwisko i Imię]],Licencje[Nazw i imię],Licencje[Klub],"",0)</f>
        <v>MKS Cuprum Lubin</v>
      </c>
      <c r="F143" s="13" t="str">
        <f>_xlfn.XLOOKUP(Matka[[#This Row],[Nazwisko i Imię]],Licencje[Nazw i imię],Licencje[Szkoła],"",0)</f>
        <v>SP 1 LUBIN</v>
      </c>
      <c r="G143" s="13">
        <v>9</v>
      </c>
      <c r="H143" s="13">
        <v>9</v>
      </c>
      <c r="I143" s="13">
        <v>8</v>
      </c>
      <c r="M143" s="14">
        <f>_xlfn.XLOOKUP(Matka[[#This Row],[1]],$B$2:$B$13,$C$2:$C$13,0,0)</f>
        <v>1</v>
      </c>
      <c r="N143" s="14">
        <f>_xlfn.XLOOKUP(Matka[[#This Row],[2]],$B$2:$B$13,$C$2:$C$13,0,0)</f>
        <v>1</v>
      </c>
      <c r="O143" s="14">
        <f>_xlfn.XLOOKUP(Matka[[#This Row],[3]],$B$2:$B$13,$C$2:$C$13,0,0)</f>
        <v>2</v>
      </c>
      <c r="P143" s="14">
        <f>_xlfn.XLOOKUP(Matka[[#This Row],[4]],$B$2:$B$13,$C$2:$C$13,0,0)</f>
        <v>0</v>
      </c>
      <c r="Q143" s="14">
        <f>_xlfn.XLOOKUP(Matka[[#This Row],[5]],$B$2:$B$13,$C$2:$C$13,0,0)</f>
        <v>0</v>
      </c>
      <c r="R143" s="14">
        <f>_xlfn.XLOOKUP(Matka[[#This Row],[6]],$B$2:$B$13,$C$2:$C$13,0,0)</f>
        <v>0</v>
      </c>
      <c r="S143" s="15">
        <v>0.75</v>
      </c>
      <c r="T143" s="15">
        <v>0</v>
      </c>
      <c r="U143" s="15">
        <v>1</v>
      </c>
      <c r="V143" s="15">
        <v>0.75</v>
      </c>
      <c r="W143" s="15">
        <v>0</v>
      </c>
      <c r="X143" s="15">
        <v>0</v>
      </c>
      <c r="Y143" s="14">
        <f t="shared" ref="Y143:Y206" si="3">SUM(LARGE($M143:$R143,1),LARGE($M143:$R143,2),LARGE($M143:$R143,3),LARGE($M143:$R143,4))</f>
        <v>4</v>
      </c>
      <c r="Z143" s="15">
        <f>SUM(Matka[[#This Row],[Edycja I]:[Sztafety VI]])</f>
        <v>6.5</v>
      </c>
      <c r="AA143" s="14" t="str">
        <f>_xlfn.TEXTJOIN(" | ",1,Matka[[#This Row],[Top1]],Matka[[#This Row],[Top2]],Matka[[#This Row],[Top3]],Matka[[#This Row],[Top4]])</f>
        <v>8 | 9 | 9 | 99</v>
      </c>
      <c r="AB143" s="14">
        <f>IFERROR(SMALL(Matka[[#This Row],[1]:[6]],1),99)</f>
        <v>8</v>
      </c>
      <c r="AC143" s="14">
        <f>IFERROR(SMALL(Matka[[#This Row],[1]:[6]],2),99)</f>
        <v>9</v>
      </c>
      <c r="AD143" s="14">
        <f>IFERROR(SMALL(Matka[[#This Row],[1]:[6]],3),99)</f>
        <v>9</v>
      </c>
      <c r="AE143" s="14">
        <f>IFERROR(SMALL(Matka[[#This Row],[1]:[6]],4),99)</f>
        <v>99</v>
      </c>
    </row>
    <row r="144" spans="1:31" hidden="1" x14ac:dyDescent="0.25">
      <c r="A144" s="3">
        <v>132</v>
      </c>
      <c r="B144" t="s">
        <v>2299</v>
      </c>
      <c r="C144" s="13" t="str">
        <f>_xlfn.XLOOKUP(Matka[[#This Row],[Nazwisko i Imię]],Licencje[Nazw i imię],Licencje[Płeć],"",0)</f>
        <v>M</v>
      </c>
      <c r="D144" s="13" t="str">
        <f>_xlfn.XLOOKUP(Matka[[#This Row],[Nazwisko i Imię]],Licencje[Nazw i imię],Licencje[Kat.],"",0)</f>
        <v>D-1</v>
      </c>
      <c r="E144" s="13" t="str">
        <f>_xlfn.XLOOKUP(Matka[[#This Row],[Nazwisko i Imię]],Licencje[Nazw i imię],Licencje[Klub],"",0)</f>
        <v>UKS Sparta Grodzisk Mazowiecki</v>
      </c>
      <c r="F144" s="13" t="str">
        <f>_xlfn.XLOOKUP(Matka[[#This Row],[Nazwisko i Imię]],Licencje[Nazw i imię],Licencje[Szkoła],"",0)</f>
        <v>SP 4 Grodzisk Mazowiecki</v>
      </c>
      <c r="H144" s="13">
        <v>5</v>
      </c>
      <c r="J144" s="13">
        <v>4</v>
      </c>
      <c r="M144" s="14">
        <f>_xlfn.XLOOKUP(Matka[[#This Row],[1]],$B$2:$B$13,$C$2:$C$13,0,0)</f>
        <v>0</v>
      </c>
      <c r="N144" s="14">
        <f>_xlfn.XLOOKUP(Matka[[#This Row],[2]],$B$2:$B$13,$C$2:$C$13,0,0)</f>
        <v>3</v>
      </c>
      <c r="O144" s="14">
        <f>_xlfn.XLOOKUP(Matka[[#This Row],[3]],$B$2:$B$13,$C$2:$C$13,0,0)</f>
        <v>0</v>
      </c>
      <c r="P144" s="14">
        <f>_xlfn.XLOOKUP(Matka[[#This Row],[4]],$B$2:$B$13,$C$2:$C$13,0,0)</f>
        <v>4</v>
      </c>
      <c r="Q144" s="14">
        <f>_xlfn.XLOOKUP(Matka[[#This Row],[5]],$B$2:$B$13,$C$2:$C$13,0,0)</f>
        <v>0</v>
      </c>
      <c r="R144" s="14">
        <f>_xlfn.XLOOKUP(Matka[[#This Row],[6]],$B$2:$B$13,$C$2:$C$13,0,0)</f>
        <v>0</v>
      </c>
      <c r="S144" s="15">
        <v>0</v>
      </c>
      <c r="T144" s="15">
        <v>1.5</v>
      </c>
      <c r="U144" s="15">
        <v>3</v>
      </c>
      <c r="V144" s="15">
        <v>2</v>
      </c>
      <c r="W144" s="15">
        <v>0</v>
      </c>
      <c r="X144" s="15">
        <v>0</v>
      </c>
      <c r="Y144" s="14">
        <f t="shared" si="3"/>
        <v>7</v>
      </c>
      <c r="Z144" s="15">
        <f>SUM(Matka[[#This Row],[Edycja I]:[Sztafety VI]])</f>
        <v>13.5</v>
      </c>
      <c r="AA144" s="14" t="str">
        <f>_xlfn.TEXTJOIN(" | ",1,Matka[[#This Row],[Top1]],Matka[[#This Row],[Top2]],Matka[[#This Row],[Top3]],Matka[[#This Row],[Top4]])</f>
        <v>4 | 5 | 99 | 99</v>
      </c>
      <c r="AB144" s="14">
        <f>IFERROR(SMALL(Matka[[#This Row],[1]:[6]],1),99)</f>
        <v>4</v>
      </c>
      <c r="AC144" s="14">
        <f>IFERROR(SMALL(Matka[[#This Row],[1]:[6]],2),99)</f>
        <v>5</v>
      </c>
      <c r="AD144" s="14">
        <f>IFERROR(SMALL(Matka[[#This Row],[1]:[6]],3),99)</f>
        <v>99</v>
      </c>
      <c r="AE144" s="14">
        <f>IFERROR(SMALL(Matka[[#This Row],[1]:[6]],4),99)</f>
        <v>99</v>
      </c>
    </row>
    <row r="145" spans="1:31" hidden="1" x14ac:dyDescent="0.25">
      <c r="A145" s="3">
        <v>133</v>
      </c>
      <c r="B145" t="s">
        <v>3216</v>
      </c>
      <c r="C145" s="13" t="str">
        <f>_xlfn.XLOOKUP(Matka[[#This Row],[Nazwisko i Imię]],Licencje[Nazw i imię],Licencje[Płeć],"",0)</f>
        <v>K</v>
      </c>
      <c r="D145" s="13" t="str">
        <f>_xlfn.XLOOKUP(Matka[[#This Row],[Nazwisko i Imię]],Licencje[Nazw i imię],Licencje[Kat.],"",0)</f>
        <v>D-1</v>
      </c>
      <c r="E145" s="13" t="str">
        <f>_xlfn.XLOOKUP(Matka[[#This Row],[Nazwisko i Imię]],Licencje[Nazw i imię],Licencje[Klub],"",0)</f>
        <v>UKS Sparta Grodzisk Mazowiecki</v>
      </c>
      <c r="F145" s="13" t="str">
        <f>_xlfn.XLOOKUP(Matka[[#This Row],[Nazwisko i Imię]],Licencje[Nazw i imię],Licencje[Szkoła],"",0)</f>
        <v>SP 2 Grodzisk mazowiecki</v>
      </c>
      <c r="M145" s="14">
        <f>_xlfn.XLOOKUP(Matka[[#This Row],[1]],$B$2:$B$13,$C$2:$C$13,0,0)</f>
        <v>0</v>
      </c>
      <c r="N145" s="14">
        <f>_xlfn.XLOOKUP(Matka[[#This Row],[2]],$B$2:$B$13,$C$2:$C$13,0,0)</f>
        <v>0</v>
      </c>
      <c r="O145" s="14">
        <f>_xlfn.XLOOKUP(Matka[[#This Row],[3]],$B$2:$B$13,$C$2:$C$13,0,0)</f>
        <v>0</v>
      </c>
      <c r="P145" s="14">
        <f>_xlfn.XLOOKUP(Matka[[#This Row],[4]],$B$2:$B$13,$C$2:$C$13,0,0)</f>
        <v>0</v>
      </c>
      <c r="Q145" s="14">
        <f>_xlfn.XLOOKUP(Matka[[#This Row],[5]],$B$2:$B$13,$C$2:$C$13,0,0)</f>
        <v>0</v>
      </c>
      <c r="R145" s="14">
        <f>_xlfn.XLOOKUP(Matka[[#This Row],[6]],$B$2:$B$13,$C$2:$C$13,0,0)</f>
        <v>0</v>
      </c>
      <c r="S145" s="15">
        <v>0</v>
      </c>
      <c r="T145" s="15">
        <v>0</v>
      </c>
      <c r="U145" s="15">
        <f>2/3</f>
        <v>0.66666666666666663</v>
      </c>
      <c r="V145" s="15">
        <v>0</v>
      </c>
      <c r="W145" s="15">
        <f>2/3</f>
        <v>0.66666666666666663</v>
      </c>
      <c r="X145" s="15">
        <v>0</v>
      </c>
      <c r="Y145" s="14">
        <f t="shared" si="3"/>
        <v>0</v>
      </c>
      <c r="Z145" s="15">
        <f>SUM(Matka[[#This Row],[Edycja I]:[Sztafety VI]])</f>
        <v>1.3333333333333333</v>
      </c>
      <c r="AA145" s="14" t="str">
        <f>_xlfn.TEXTJOIN(" | ",1,Matka[[#This Row],[Top1]],Matka[[#This Row],[Top2]],Matka[[#This Row],[Top3]],Matka[[#This Row],[Top4]])</f>
        <v>99 | 99 | 99 | 99</v>
      </c>
      <c r="AB145" s="14">
        <f>IFERROR(SMALL(Matka[[#This Row],[1]:[6]],1),99)</f>
        <v>99</v>
      </c>
      <c r="AC145" s="14">
        <f>IFERROR(SMALL(Matka[[#This Row],[1]:[6]],2),99)</f>
        <v>99</v>
      </c>
      <c r="AD145" s="14">
        <f>IFERROR(SMALL(Matka[[#This Row],[1]:[6]],3),99)</f>
        <v>99</v>
      </c>
      <c r="AE145" s="14">
        <f>IFERROR(SMALL(Matka[[#This Row],[1]:[6]],4),99)</f>
        <v>99</v>
      </c>
    </row>
    <row r="146" spans="1:31" x14ac:dyDescent="0.25">
      <c r="A146" s="3">
        <v>134</v>
      </c>
      <c r="B146" t="s">
        <v>3201</v>
      </c>
      <c r="C146" s="13" t="str">
        <f>_xlfn.XLOOKUP(Matka[[#This Row],[Nazwisko i Imię]],Licencje[Nazw i imię],Licencje[Płeć],"",0)</f>
        <v>K</v>
      </c>
      <c r="D146" s="13" t="str">
        <f>_xlfn.XLOOKUP(Matka[[#This Row],[Nazwisko i Imię]],Licencje[Nazw i imię],Licencje[Kat.],"",0)</f>
        <v>E-1</v>
      </c>
      <c r="E146" s="13" t="str">
        <f>_xlfn.XLOOKUP(Matka[[#This Row],[Nazwisko i Imię]],Licencje[Nazw i imię],Licencje[Klub],"",0)</f>
        <v>UKS Sparta Grodzisk Mazowiecki</v>
      </c>
      <c r="F146" s="13" t="str">
        <f>_xlfn.XLOOKUP(Matka[[#This Row],[Nazwisko i Imię]],Licencje[Nazw i imię],Licencje[Szkoła],"",0)</f>
        <v>SP 2 Grodzisk mazowiecki</v>
      </c>
      <c r="H146" s="13">
        <v>8</v>
      </c>
      <c r="I146" s="13">
        <v>4</v>
      </c>
      <c r="J146" s="13">
        <v>7</v>
      </c>
      <c r="M146" s="14">
        <f>_xlfn.XLOOKUP(Matka[[#This Row],[1]],$B$2:$B$13,$C$2:$C$13,0,0)</f>
        <v>0</v>
      </c>
      <c r="N146" s="14">
        <f>_xlfn.XLOOKUP(Matka[[#This Row],[2]],$B$2:$B$13,$C$2:$C$13,0,0)</f>
        <v>2</v>
      </c>
      <c r="O146" s="14">
        <f>_xlfn.XLOOKUP(Matka[[#This Row],[3]],$B$2:$B$13,$C$2:$C$13,0,0)</f>
        <v>4</v>
      </c>
      <c r="P146" s="14">
        <f>_xlfn.XLOOKUP(Matka[[#This Row],[4]],$B$2:$B$13,$C$2:$C$13,0,0)</f>
        <v>2</v>
      </c>
      <c r="Q146" s="14">
        <f>_xlfn.XLOOKUP(Matka[[#This Row],[5]],$B$2:$B$13,$C$2:$C$13,0,0)</f>
        <v>0</v>
      </c>
      <c r="R146" s="14">
        <f>_xlfn.XLOOKUP(Matka[[#This Row],[6]],$B$2:$B$13,$C$2:$C$13,0,0)</f>
        <v>0</v>
      </c>
      <c r="S146" s="15">
        <v>0</v>
      </c>
      <c r="T146" s="15">
        <v>0</v>
      </c>
      <c r="U146" s="15">
        <v>1.25</v>
      </c>
      <c r="V146" s="15">
        <v>1.25</v>
      </c>
      <c r="W146" s="15">
        <v>1.75</v>
      </c>
      <c r="X146" s="15">
        <v>0</v>
      </c>
      <c r="Y146" s="14">
        <f t="shared" si="3"/>
        <v>8</v>
      </c>
      <c r="Z146" s="15">
        <f>SUM(Matka[[#This Row],[Edycja I]:[Sztafety VI]])</f>
        <v>12.25</v>
      </c>
      <c r="AA146" s="14" t="str">
        <f>_xlfn.TEXTJOIN(" | ",1,Matka[[#This Row],[Top1]],Matka[[#This Row],[Top2]],Matka[[#This Row],[Top3]],Matka[[#This Row],[Top4]])</f>
        <v>4 | 7 | 8 | 99</v>
      </c>
      <c r="AB146" s="14">
        <f>IFERROR(SMALL(Matka[[#This Row],[1]:[6]],1),99)</f>
        <v>4</v>
      </c>
      <c r="AC146" s="14">
        <f>IFERROR(SMALL(Matka[[#This Row],[1]:[6]],2),99)</f>
        <v>7</v>
      </c>
      <c r="AD146" s="14">
        <f>IFERROR(SMALL(Matka[[#This Row],[1]:[6]],3),99)</f>
        <v>8</v>
      </c>
      <c r="AE146" s="14">
        <f>IFERROR(SMALL(Matka[[#This Row],[1]:[6]],4),99)</f>
        <v>99</v>
      </c>
    </row>
    <row r="147" spans="1:31" hidden="1" x14ac:dyDescent="0.25">
      <c r="A147" s="3">
        <v>136</v>
      </c>
      <c r="B147" t="s">
        <v>2339</v>
      </c>
      <c r="C147" s="13" t="str">
        <f>_xlfn.XLOOKUP(Matka[[#This Row],[Nazwisko i Imię]],Licencje[Nazw i imię],Licencje[Płeć],"",0)</f>
        <v>M</v>
      </c>
      <c r="D147" s="13" t="str">
        <f>_xlfn.XLOOKUP(Matka[[#This Row],[Nazwisko i Imię]],Licencje[Nazw i imię],Licencje[Kat.],"",0)</f>
        <v>E-2</v>
      </c>
      <c r="E147" s="13" t="str">
        <f>_xlfn.XLOOKUP(Matka[[#This Row],[Nazwisko i Imię]],Licencje[Nazw i imię],Licencje[Klub],"",0)</f>
        <v>UKS Giżycko</v>
      </c>
      <c r="F147" s="13" t="str">
        <f>_xlfn.XLOOKUP(Matka[[#This Row],[Nazwisko i Imię]],Licencje[Nazw i imię],Licencje[Szkoła],"",0)</f>
        <v>SP 4 Giżycko</v>
      </c>
      <c r="G147" s="13">
        <v>6</v>
      </c>
      <c r="H147" s="13">
        <v>5</v>
      </c>
      <c r="J147" s="13">
        <v>4</v>
      </c>
      <c r="M147" s="14">
        <f>_xlfn.XLOOKUP(Matka[[#This Row],[1]],$B$2:$B$13,$C$2:$C$13,0,0)</f>
        <v>3</v>
      </c>
      <c r="N147" s="14">
        <f>_xlfn.XLOOKUP(Matka[[#This Row],[2]],$B$2:$B$13,$C$2:$C$13,0,0)</f>
        <v>3</v>
      </c>
      <c r="O147" s="14">
        <f>_xlfn.XLOOKUP(Matka[[#This Row],[3]],$B$2:$B$13,$C$2:$C$13,0,0)</f>
        <v>0</v>
      </c>
      <c r="P147" s="14">
        <f>_xlfn.XLOOKUP(Matka[[#This Row],[4]],$B$2:$B$13,$C$2:$C$13,0,0)</f>
        <v>4</v>
      </c>
      <c r="Q147" s="14">
        <f>_xlfn.XLOOKUP(Matka[[#This Row],[5]],$B$2:$B$13,$C$2:$C$13,0,0)</f>
        <v>0</v>
      </c>
      <c r="R147" s="14">
        <f>_xlfn.XLOOKUP(Matka[[#This Row],[6]],$B$2:$B$13,$C$2:$C$13,0,0)</f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4">
        <f t="shared" si="3"/>
        <v>10</v>
      </c>
      <c r="Z147" s="15">
        <f>SUM(Matka[[#This Row],[Edycja I]:[Sztafety VI]])</f>
        <v>10</v>
      </c>
      <c r="AA147" s="14" t="str">
        <f>_xlfn.TEXTJOIN(" | ",1,Matka[[#This Row],[Top1]],Matka[[#This Row],[Top2]],Matka[[#This Row],[Top3]],Matka[[#This Row],[Top4]])</f>
        <v>4 | 5 | 6 | 99</v>
      </c>
      <c r="AB147" s="14">
        <f>IFERROR(SMALL(Matka[[#This Row],[1]:[6]],1),99)</f>
        <v>4</v>
      </c>
      <c r="AC147" s="14">
        <f>IFERROR(SMALL(Matka[[#This Row],[1]:[6]],2),99)</f>
        <v>5</v>
      </c>
      <c r="AD147" s="14">
        <f>IFERROR(SMALL(Matka[[#This Row],[1]:[6]],3),99)</f>
        <v>6</v>
      </c>
      <c r="AE147" s="14">
        <f>IFERROR(SMALL(Matka[[#This Row],[1]:[6]],4),99)</f>
        <v>99</v>
      </c>
    </row>
    <row r="148" spans="1:31" hidden="1" x14ac:dyDescent="0.25">
      <c r="A148" s="3">
        <v>137</v>
      </c>
      <c r="B148" t="s">
        <v>3207</v>
      </c>
      <c r="C148" s="13" t="str">
        <f>_xlfn.XLOOKUP(Matka[[#This Row],[Nazwisko i Imię]],Licencje[Nazw i imię],Licencje[Płeć],"",0)</f>
        <v>K</v>
      </c>
      <c r="D148" s="13" t="str">
        <f>_xlfn.XLOOKUP(Matka[[#This Row],[Nazwisko i Imię]],Licencje[Nazw i imię],Licencje[Kat.],"",0)</f>
        <v>F-2</v>
      </c>
      <c r="E148" s="13" t="str">
        <f>_xlfn.XLOOKUP(Matka[[#This Row],[Nazwisko i Imię]],Licencje[Nazw i imię],Licencje[Klub],"",0)</f>
        <v>UKS 3 Milanówek</v>
      </c>
      <c r="F148" s="13" t="str">
        <f>_xlfn.XLOOKUP(Matka[[#This Row],[Nazwisko i Imię]],Licencje[Nazw i imię],Licencje[Szkoła],"",0)</f>
        <v>SP 3 Milanówek</v>
      </c>
      <c r="I148" s="13">
        <v>8</v>
      </c>
      <c r="J148" s="13">
        <v>12</v>
      </c>
      <c r="K148" s="13">
        <v>6</v>
      </c>
      <c r="M148" s="14">
        <f>_xlfn.XLOOKUP(Matka[[#This Row],[1]],$B$2:$B$13,$C$2:$C$13,0,0)</f>
        <v>0</v>
      </c>
      <c r="N148" s="14">
        <f>_xlfn.XLOOKUP(Matka[[#This Row],[2]],$B$2:$B$13,$C$2:$C$13,0,0)</f>
        <v>0</v>
      </c>
      <c r="O148" s="14">
        <f>_xlfn.XLOOKUP(Matka[[#This Row],[3]],$B$2:$B$13,$C$2:$C$13,0,0)</f>
        <v>2</v>
      </c>
      <c r="P148" s="14">
        <f>_xlfn.XLOOKUP(Matka[[#This Row],[4]],$B$2:$B$13,$C$2:$C$13,0,0)</f>
        <v>1</v>
      </c>
      <c r="Q148" s="14">
        <f>_xlfn.XLOOKUP(Matka[[#This Row],[5]],$B$2:$B$13,$C$2:$C$13,0,0)</f>
        <v>3</v>
      </c>
      <c r="R148" s="14">
        <f>_xlfn.XLOOKUP(Matka[[#This Row],[6]],$B$2:$B$13,$C$2:$C$13,0,0)</f>
        <v>0</v>
      </c>
      <c r="S148" s="15">
        <v>0</v>
      </c>
      <c r="T148" s="15">
        <v>0</v>
      </c>
      <c r="U148" s="15">
        <v>0.75</v>
      </c>
      <c r="V148" s="15">
        <v>0.25</v>
      </c>
      <c r="W148" s="15">
        <v>0</v>
      </c>
      <c r="X148" s="15">
        <v>0</v>
      </c>
      <c r="Y148" s="14">
        <f t="shared" si="3"/>
        <v>6</v>
      </c>
      <c r="Z148" s="15">
        <f>SUM(Matka[[#This Row],[Edycja I]:[Sztafety VI]])</f>
        <v>7</v>
      </c>
      <c r="AA148" s="14" t="str">
        <f>_xlfn.TEXTJOIN(" | ",1,Matka[[#This Row],[Top1]],Matka[[#This Row],[Top2]],Matka[[#This Row],[Top3]],Matka[[#This Row],[Top4]])</f>
        <v>6 | 8 | 12 | 99</v>
      </c>
      <c r="AB148" s="14">
        <f>IFERROR(SMALL(Matka[[#This Row],[1]:[6]],1),99)</f>
        <v>6</v>
      </c>
      <c r="AC148" s="14">
        <f>IFERROR(SMALL(Matka[[#This Row],[1]:[6]],2),99)</f>
        <v>8</v>
      </c>
      <c r="AD148" s="14">
        <f>IFERROR(SMALL(Matka[[#This Row],[1]:[6]],3),99)</f>
        <v>12</v>
      </c>
      <c r="AE148" s="14">
        <f>IFERROR(SMALL(Matka[[#This Row],[1]:[6]],4),99)</f>
        <v>99</v>
      </c>
    </row>
    <row r="149" spans="1:31" hidden="1" x14ac:dyDescent="0.25">
      <c r="A149" s="3">
        <v>138</v>
      </c>
      <c r="B149" t="s">
        <v>3190</v>
      </c>
      <c r="C149" s="13" t="str">
        <f>_xlfn.XLOOKUP(Matka[[#This Row],[Nazwisko i Imię]],Licencje[Nazw i imię],Licencje[Płeć],"",0)</f>
        <v>K</v>
      </c>
      <c r="D149" s="13" t="str">
        <f>_xlfn.XLOOKUP(Matka[[#This Row],[Nazwisko i Imię]],Licencje[Nazw i imię],Licencje[Kat.],"",0)</f>
        <v>F-2</v>
      </c>
      <c r="E149" s="13" t="str">
        <f>_xlfn.XLOOKUP(Matka[[#This Row],[Nazwisko i Imię]],Licencje[Nazw i imię],Licencje[Klub],"",0)</f>
        <v>UKS Jedynka Tomaszów Maz.</v>
      </c>
      <c r="F149" s="13" t="str">
        <f>_xlfn.XLOOKUP(Matka[[#This Row],[Nazwisko i Imię]],Licencje[Nazw i imię],Licencje[Szkoła],"",0)</f>
        <v>SP 1 Tomaszów Mazowiecki</v>
      </c>
      <c r="H149" s="13">
        <v>7</v>
      </c>
      <c r="J149" s="13">
        <v>8</v>
      </c>
      <c r="M149" s="14">
        <f>_xlfn.XLOOKUP(Matka[[#This Row],[1]],$B$2:$B$13,$C$2:$C$13,0,0)</f>
        <v>0</v>
      </c>
      <c r="N149" s="14">
        <f>_xlfn.XLOOKUP(Matka[[#This Row],[2]],$B$2:$B$13,$C$2:$C$13,0,0)</f>
        <v>2</v>
      </c>
      <c r="O149" s="14">
        <f>_xlfn.XLOOKUP(Matka[[#This Row],[3]],$B$2:$B$13,$C$2:$C$13,0,0)</f>
        <v>0</v>
      </c>
      <c r="P149" s="14">
        <f>_xlfn.XLOOKUP(Matka[[#This Row],[4]],$B$2:$B$13,$C$2:$C$13,0,0)</f>
        <v>2</v>
      </c>
      <c r="Q149" s="14">
        <f>_xlfn.XLOOKUP(Matka[[#This Row],[5]],$B$2:$B$13,$C$2:$C$13,0,0)</f>
        <v>0</v>
      </c>
      <c r="R149" s="14">
        <f>_xlfn.XLOOKUP(Matka[[#This Row],[6]],$B$2:$B$13,$C$2:$C$13,0,0)</f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4">
        <f t="shared" si="3"/>
        <v>4</v>
      </c>
      <c r="Z149" s="15">
        <f>SUM(Matka[[#This Row],[Edycja I]:[Sztafety VI]])</f>
        <v>4</v>
      </c>
      <c r="AA149" s="14" t="str">
        <f>_xlfn.TEXTJOIN(" | ",1,Matka[[#This Row],[Top1]],Matka[[#This Row],[Top2]],Matka[[#This Row],[Top3]],Matka[[#This Row],[Top4]])</f>
        <v>7 | 8 | 99 | 99</v>
      </c>
      <c r="AB149" s="14">
        <f>IFERROR(SMALL(Matka[[#This Row],[1]:[6]],1),99)</f>
        <v>7</v>
      </c>
      <c r="AC149" s="14">
        <f>IFERROR(SMALL(Matka[[#This Row],[1]:[6]],2),99)</f>
        <v>8</v>
      </c>
      <c r="AD149" s="14">
        <f>IFERROR(SMALL(Matka[[#This Row],[1]:[6]],3),99)</f>
        <v>99</v>
      </c>
      <c r="AE149" s="14">
        <f>IFERROR(SMALL(Matka[[#This Row],[1]:[6]],4),99)</f>
        <v>99</v>
      </c>
    </row>
    <row r="150" spans="1:31" hidden="1" x14ac:dyDescent="0.25">
      <c r="A150" s="3">
        <v>139</v>
      </c>
      <c r="B150" t="s">
        <v>2302</v>
      </c>
      <c r="C150" s="13" t="str">
        <f>_xlfn.XLOOKUP(Matka[[#This Row],[Nazwisko i Imię]],Licencje[Nazw i imię],Licencje[Płeć],"",0)</f>
        <v>K</v>
      </c>
      <c r="D150" s="13" t="str">
        <f>_xlfn.XLOOKUP(Matka[[#This Row],[Nazwisko i Imię]],Licencje[Nazw i imię],Licencje[Kat.],"",0)</f>
        <v>D-2</v>
      </c>
      <c r="E150" s="13" t="str">
        <f>_xlfn.XLOOKUP(Matka[[#This Row],[Nazwisko i Imię]],Licencje[Nazw i imię],Licencje[Klub],"",0)</f>
        <v>KS Pilica Tomaszów Mazowiecki</v>
      </c>
      <c r="F150" s="13" t="str">
        <f>_xlfn.XLOOKUP(Matka[[#This Row],[Nazwisko i Imię]],Licencje[Nazw i imię],Licencje[Szkoła],"",0)</f>
        <v>SP 9 Tomaszów Mazowiecki</v>
      </c>
      <c r="G150" s="13">
        <v>1</v>
      </c>
      <c r="J150" s="13">
        <v>5</v>
      </c>
      <c r="K150" s="13">
        <v>3</v>
      </c>
      <c r="M150" s="14">
        <f>_xlfn.XLOOKUP(Matka[[#This Row],[1]],$B$2:$B$13,$C$2:$C$13,0,0)</f>
        <v>9</v>
      </c>
      <c r="N150" s="14">
        <f>_xlfn.XLOOKUP(Matka[[#This Row],[2]],$B$2:$B$13,$C$2:$C$13,0,0)</f>
        <v>0</v>
      </c>
      <c r="O150" s="14">
        <f>_xlfn.XLOOKUP(Matka[[#This Row],[3]],$B$2:$B$13,$C$2:$C$13,0,0)</f>
        <v>0</v>
      </c>
      <c r="P150" s="14">
        <f>_xlfn.XLOOKUP(Matka[[#This Row],[4]],$B$2:$B$13,$C$2:$C$13,0,0)</f>
        <v>3</v>
      </c>
      <c r="Q150" s="14">
        <f>_xlfn.XLOOKUP(Matka[[#This Row],[5]],$B$2:$B$13,$C$2:$C$13,0,0)</f>
        <v>5</v>
      </c>
      <c r="R150" s="14">
        <f>_xlfn.XLOOKUP(Matka[[#This Row],[6]],$B$2:$B$13,$C$2:$C$13,0,0)</f>
        <v>0</v>
      </c>
      <c r="S150" s="15">
        <v>1</v>
      </c>
      <c r="T150" s="15">
        <v>0</v>
      </c>
      <c r="U150" s="15">
        <v>0</v>
      </c>
      <c r="V150" s="15">
        <v>2</v>
      </c>
      <c r="W150" s="15">
        <v>1</v>
      </c>
      <c r="X150" s="15">
        <v>0</v>
      </c>
      <c r="Y150" s="14">
        <f t="shared" si="3"/>
        <v>17</v>
      </c>
      <c r="Z150" s="15">
        <f>SUM(Matka[[#This Row],[Edycja I]:[Sztafety VI]])</f>
        <v>21</v>
      </c>
      <c r="AA150" s="14" t="str">
        <f>_xlfn.TEXTJOIN(" | ",1,Matka[[#This Row],[Top1]],Matka[[#This Row],[Top2]],Matka[[#This Row],[Top3]],Matka[[#This Row],[Top4]])</f>
        <v>1 | 3 | 5 | 99</v>
      </c>
      <c r="AB150" s="14">
        <f>IFERROR(SMALL(Matka[[#This Row],[1]:[6]],1),99)</f>
        <v>1</v>
      </c>
      <c r="AC150" s="14">
        <f>IFERROR(SMALL(Matka[[#This Row],[1]:[6]],2),99)</f>
        <v>3</v>
      </c>
      <c r="AD150" s="14">
        <f>IFERROR(SMALL(Matka[[#This Row],[1]:[6]],3),99)</f>
        <v>5</v>
      </c>
      <c r="AE150" s="14">
        <f>IFERROR(SMALL(Matka[[#This Row],[1]:[6]],4),99)</f>
        <v>99</v>
      </c>
    </row>
    <row r="151" spans="1:31" x14ac:dyDescent="0.25">
      <c r="A151" s="3">
        <v>140</v>
      </c>
      <c r="B151" t="s">
        <v>3177</v>
      </c>
      <c r="C151" s="13" t="str">
        <f>_xlfn.XLOOKUP(Matka[[#This Row],[Nazwisko i Imię]],Licencje[Nazw i imię],Licencje[Płeć],"",0)</f>
        <v>K</v>
      </c>
      <c r="D151" s="13" t="str">
        <f>_xlfn.XLOOKUP(Matka[[#This Row],[Nazwisko i Imię]],Licencje[Nazw i imię],Licencje[Kat.],"",0)</f>
        <v>E-1</v>
      </c>
      <c r="E151" s="13" t="str">
        <f>_xlfn.XLOOKUP(Matka[[#This Row],[Nazwisko i Imię]],Licencje[Nazw i imię],Licencje[Klub],"",0)</f>
        <v>UKS 3 Milanówek</v>
      </c>
      <c r="F151" s="13" t="str">
        <f>_xlfn.XLOOKUP(Matka[[#This Row],[Nazwisko i Imię]],Licencje[Nazw i imię],Licencje[Szkoła],"",0)</f>
        <v>SP 3 Milanówek</v>
      </c>
      <c r="G151" s="13">
        <v>7</v>
      </c>
      <c r="H151" s="13">
        <v>5</v>
      </c>
      <c r="I151" s="13">
        <v>7</v>
      </c>
      <c r="J151" s="13">
        <v>10</v>
      </c>
      <c r="K151" s="13">
        <v>5</v>
      </c>
      <c r="M151" s="14">
        <f>_xlfn.XLOOKUP(Matka[[#This Row],[1]],$B$2:$B$13,$C$2:$C$13,0,0)</f>
        <v>2</v>
      </c>
      <c r="N151" s="14">
        <f>_xlfn.XLOOKUP(Matka[[#This Row],[2]],$B$2:$B$13,$C$2:$C$13,0,0)</f>
        <v>3</v>
      </c>
      <c r="O151" s="14">
        <f>_xlfn.XLOOKUP(Matka[[#This Row],[3]],$B$2:$B$13,$C$2:$C$13,0,0)</f>
        <v>2</v>
      </c>
      <c r="P151" s="14">
        <f>_xlfn.XLOOKUP(Matka[[#This Row],[4]],$B$2:$B$13,$C$2:$C$13,0,0)</f>
        <v>1</v>
      </c>
      <c r="Q151" s="14">
        <f>_xlfn.XLOOKUP(Matka[[#This Row],[5]],$B$2:$B$13,$C$2:$C$13,0,0)</f>
        <v>3</v>
      </c>
      <c r="R151" s="14">
        <f>_xlfn.XLOOKUP(Matka[[#This Row],[6]],$B$2:$B$13,$C$2:$C$13,0,0)</f>
        <v>0</v>
      </c>
      <c r="S151" s="15">
        <v>0.75</v>
      </c>
      <c r="T151" s="15">
        <v>0</v>
      </c>
      <c r="U151" s="15">
        <v>0.75</v>
      </c>
      <c r="V151" s="15">
        <v>0.25</v>
      </c>
      <c r="W151" s="15">
        <v>0</v>
      </c>
      <c r="X151" s="15">
        <v>0</v>
      </c>
      <c r="Y151" s="14">
        <f t="shared" si="3"/>
        <v>10</v>
      </c>
      <c r="Z151" s="15">
        <f>SUM(Matka[[#This Row],[Edycja I]:[Sztafety VI]])</f>
        <v>12.75</v>
      </c>
      <c r="AA151" s="14" t="str">
        <f>_xlfn.TEXTJOIN(" | ",1,Matka[[#This Row],[Top1]],Matka[[#This Row],[Top2]],Matka[[#This Row],[Top3]],Matka[[#This Row],[Top4]])</f>
        <v>5 | 5 | 7 | 7</v>
      </c>
      <c r="AB151" s="14">
        <f>IFERROR(SMALL(Matka[[#This Row],[1]:[6]],1),99)</f>
        <v>5</v>
      </c>
      <c r="AC151" s="14">
        <f>IFERROR(SMALL(Matka[[#This Row],[1]:[6]],2),99)</f>
        <v>5</v>
      </c>
      <c r="AD151" s="14">
        <f>IFERROR(SMALL(Matka[[#This Row],[1]:[6]],3),99)</f>
        <v>7</v>
      </c>
      <c r="AE151" s="14">
        <f>IFERROR(SMALL(Matka[[#This Row],[1]:[6]],4),99)</f>
        <v>7</v>
      </c>
    </row>
    <row r="152" spans="1:31" hidden="1" x14ac:dyDescent="0.25">
      <c r="A152" s="3">
        <v>141</v>
      </c>
      <c r="B152" t="s">
        <v>2283</v>
      </c>
      <c r="C152" s="13" t="str">
        <f>_xlfn.XLOOKUP(Matka[[#This Row],[Nazwisko i Imię]],Licencje[Nazw i imię],Licencje[Płeć],"",0)</f>
        <v>M</v>
      </c>
      <c r="D152" s="13" t="str">
        <f>_xlfn.XLOOKUP(Matka[[#This Row],[Nazwisko i Imię]],Licencje[Nazw i imię],Licencje[Kat.],"",0)</f>
        <v>E-2</v>
      </c>
      <c r="E152" s="13" t="str">
        <f>_xlfn.XLOOKUP(Matka[[#This Row],[Nazwisko i Imię]],Licencje[Nazw i imię],Licencje[Klub],"",0)</f>
        <v>MKS Cuprum Lubin</v>
      </c>
      <c r="F152" s="13" t="str">
        <f>_xlfn.XLOOKUP(Matka[[#This Row],[Nazwisko i Imię]],Licencje[Nazw i imię],Licencje[Szkoła],"",0)</f>
        <v>NSP SMS Lubin</v>
      </c>
      <c r="H152" s="13">
        <v>11</v>
      </c>
      <c r="I152" s="13">
        <v>5</v>
      </c>
      <c r="J152" s="13">
        <v>12</v>
      </c>
      <c r="M152" s="14">
        <f>_xlfn.XLOOKUP(Matka[[#This Row],[1]],$B$2:$B$13,$C$2:$C$13,0,0)</f>
        <v>0</v>
      </c>
      <c r="N152" s="14">
        <f>_xlfn.XLOOKUP(Matka[[#This Row],[2]],$B$2:$B$13,$C$2:$C$13,0,0)</f>
        <v>1</v>
      </c>
      <c r="O152" s="14">
        <f>_xlfn.XLOOKUP(Matka[[#This Row],[3]],$B$2:$B$13,$C$2:$C$13,0,0)</f>
        <v>3</v>
      </c>
      <c r="P152" s="14">
        <f>_xlfn.XLOOKUP(Matka[[#This Row],[4]],$B$2:$B$13,$C$2:$C$13,0,0)</f>
        <v>1</v>
      </c>
      <c r="Q152" s="14">
        <f>_xlfn.XLOOKUP(Matka[[#This Row],[5]],$B$2:$B$13,$C$2:$C$13,0,0)</f>
        <v>0</v>
      </c>
      <c r="R152" s="14">
        <f>_xlfn.XLOOKUP(Matka[[#This Row],[6]],$B$2:$B$13,$C$2:$C$13,0,0)</f>
        <v>0</v>
      </c>
      <c r="S152" s="15">
        <v>0</v>
      </c>
      <c r="T152" s="15">
        <v>0</v>
      </c>
      <c r="U152" s="15">
        <v>2.25</v>
      </c>
      <c r="V152" s="15">
        <v>1.25</v>
      </c>
      <c r="W152" s="15">
        <v>0</v>
      </c>
      <c r="X152" s="15">
        <v>0</v>
      </c>
      <c r="Y152" s="14">
        <f t="shared" si="3"/>
        <v>5</v>
      </c>
      <c r="Z152" s="15">
        <f>SUM(Matka[[#This Row],[Edycja I]:[Sztafety VI]])</f>
        <v>8.5</v>
      </c>
      <c r="AA152" s="14" t="str">
        <f>_xlfn.TEXTJOIN(" | ",1,Matka[[#This Row],[Top1]],Matka[[#This Row],[Top2]],Matka[[#This Row],[Top3]],Matka[[#This Row],[Top4]])</f>
        <v>5 | 11 | 12 | 99</v>
      </c>
      <c r="AB152" s="14">
        <f>IFERROR(SMALL(Matka[[#This Row],[1]:[6]],1),99)</f>
        <v>5</v>
      </c>
      <c r="AC152" s="14">
        <f>IFERROR(SMALL(Matka[[#This Row],[1]:[6]],2),99)</f>
        <v>11</v>
      </c>
      <c r="AD152" s="14">
        <f>IFERROR(SMALL(Matka[[#This Row],[1]:[6]],3),99)</f>
        <v>12</v>
      </c>
      <c r="AE152" s="14">
        <f>IFERROR(SMALL(Matka[[#This Row],[1]:[6]],4),99)</f>
        <v>99</v>
      </c>
    </row>
    <row r="153" spans="1:31" hidden="1" x14ac:dyDescent="0.25">
      <c r="A153" s="3">
        <v>142</v>
      </c>
      <c r="B153" t="s">
        <v>2345</v>
      </c>
      <c r="C153" s="13" t="str">
        <f>_xlfn.XLOOKUP(Matka[[#This Row],[Nazwisko i Imię]],Licencje[Nazw i imię],Licencje[Płeć],"",0)</f>
        <v>K</v>
      </c>
      <c r="D153" s="13" t="str">
        <f>_xlfn.XLOOKUP(Matka[[#This Row],[Nazwisko i Imię]],Licencje[Nazw i imię],Licencje[Kat.],"",0)</f>
        <v>D-2</v>
      </c>
      <c r="E153" s="13" t="str">
        <f>_xlfn.XLOOKUP(Matka[[#This Row],[Nazwisko i Imię]],Licencje[Nazw i imię],Licencje[Klub],"",0)</f>
        <v>UKS Sparta Grodzisk Mazowiecki</v>
      </c>
      <c r="F153" s="13" t="str">
        <f>_xlfn.XLOOKUP(Matka[[#This Row],[Nazwisko i Imię]],Licencje[Nazw i imię],Licencje[Szkoła],"",0)</f>
        <v>SP 6 Grodzisk mazowiecki</v>
      </c>
      <c r="I153" s="13">
        <v>10</v>
      </c>
      <c r="M153" s="14">
        <f>_xlfn.XLOOKUP(Matka[[#This Row],[1]],$B$2:$B$13,$C$2:$C$13,0,0)</f>
        <v>0</v>
      </c>
      <c r="N153" s="14">
        <f>_xlfn.XLOOKUP(Matka[[#This Row],[2]],$B$2:$B$13,$C$2:$C$13,0,0)</f>
        <v>0</v>
      </c>
      <c r="O153" s="14">
        <f>_xlfn.XLOOKUP(Matka[[#This Row],[3]],$B$2:$B$13,$C$2:$C$13,0,0)</f>
        <v>1</v>
      </c>
      <c r="P153" s="14">
        <f>_xlfn.XLOOKUP(Matka[[#This Row],[4]],$B$2:$B$13,$C$2:$C$13,0,0)</f>
        <v>0</v>
      </c>
      <c r="Q153" s="14">
        <f>_xlfn.XLOOKUP(Matka[[#This Row],[5]],$B$2:$B$13,$C$2:$C$13,0,0)</f>
        <v>0</v>
      </c>
      <c r="R153" s="14">
        <f>_xlfn.XLOOKUP(Matka[[#This Row],[6]],$B$2:$B$13,$C$2:$C$13,0,0)</f>
        <v>0</v>
      </c>
      <c r="S153" s="15">
        <v>0</v>
      </c>
      <c r="T153" s="15">
        <v>0</v>
      </c>
      <c r="U153" s="15">
        <f>2/3</f>
        <v>0.66666666666666663</v>
      </c>
      <c r="V153" s="15">
        <v>0</v>
      </c>
      <c r="W153" s="15">
        <f>2/3</f>
        <v>0.66666666666666663</v>
      </c>
      <c r="X153" s="15">
        <v>0</v>
      </c>
      <c r="Y153" s="14">
        <f t="shared" si="3"/>
        <v>1</v>
      </c>
      <c r="Z153" s="15">
        <f>SUM(Matka[[#This Row],[Edycja I]:[Sztafety VI]])</f>
        <v>2.333333333333333</v>
      </c>
      <c r="AA153" s="14" t="str">
        <f>_xlfn.TEXTJOIN(" | ",1,Matka[[#This Row],[Top1]],Matka[[#This Row],[Top2]],Matka[[#This Row],[Top3]],Matka[[#This Row],[Top4]])</f>
        <v>10 | 99 | 99 | 99</v>
      </c>
      <c r="AB153" s="14">
        <f>IFERROR(SMALL(Matka[[#This Row],[1]:[6]],1),99)</f>
        <v>10</v>
      </c>
      <c r="AC153" s="14">
        <f>IFERROR(SMALL(Matka[[#This Row],[1]:[6]],2),99)</f>
        <v>99</v>
      </c>
      <c r="AD153" s="14">
        <f>IFERROR(SMALL(Matka[[#This Row],[1]:[6]],3),99)</f>
        <v>99</v>
      </c>
      <c r="AE153" s="14">
        <f>IFERROR(SMALL(Matka[[#This Row],[1]:[6]],4),99)</f>
        <v>99</v>
      </c>
    </row>
    <row r="154" spans="1:31" hidden="1" x14ac:dyDescent="0.25">
      <c r="A154" s="3">
        <v>143</v>
      </c>
      <c r="B154" t="s">
        <v>2328</v>
      </c>
      <c r="C154" s="13" t="str">
        <f>_xlfn.XLOOKUP(Matka[[#This Row],[Nazwisko i Imię]],Licencje[Nazw i imię],Licencje[Płeć],"",0)</f>
        <v>M</v>
      </c>
      <c r="D154" s="13" t="str">
        <f>_xlfn.XLOOKUP(Matka[[#This Row],[Nazwisko i Imię]],Licencje[Nazw i imię],Licencje[Kat.],"",0)</f>
        <v>E-1</v>
      </c>
      <c r="E154" s="13" t="str">
        <f>_xlfn.XLOOKUP(Matka[[#This Row],[Nazwisko i Imię]],Licencje[Nazw i imię],Licencje[Klub],"",0)</f>
        <v>UKS Sparta Grodzisk Mazowiecki</v>
      </c>
      <c r="F154" s="13" t="str">
        <f>_xlfn.XLOOKUP(Matka[[#This Row],[Nazwisko i Imię]],Licencje[Nazw i imię],Licencje[Szkoła],"",0)</f>
        <v>SP2 Grodzisk</v>
      </c>
      <c r="H154" s="13">
        <v>4</v>
      </c>
      <c r="I154" s="13">
        <v>2</v>
      </c>
      <c r="J154" s="13">
        <v>2</v>
      </c>
      <c r="K154" s="13">
        <v>2</v>
      </c>
      <c r="M154" s="14">
        <f>_xlfn.XLOOKUP(Matka[[#This Row],[1]],$B$2:$B$13,$C$2:$C$13,0,0)</f>
        <v>0</v>
      </c>
      <c r="N154" s="14">
        <f>_xlfn.XLOOKUP(Matka[[#This Row],[2]],$B$2:$B$13,$C$2:$C$13,0,0)</f>
        <v>4</v>
      </c>
      <c r="O154" s="14">
        <f>_xlfn.XLOOKUP(Matka[[#This Row],[3]],$B$2:$B$13,$C$2:$C$13,0,0)</f>
        <v>7</v>
      </c>
      <c r="P154" s="14">
        <f>_xlfn.XLOOKUP(Matka[[#This Row],[4]],$B$2:$B$13,$C$2:$C$13,0,0)</f>
        <v>7</v>
      </c>
      <c r="Q154" s="14">
        <f>_xlfn.XLOOKUP(Matka[[#This Row],[5]],$B$2:$B$13,$C$2:$C$13,0,0)</f>
        <v>7</v>
      </c>
      <c r="R154" s="14">
        <f>_xlfn.XLOOKUP(Matka[[#This Row],[6]],$B$2:$B$13,$C$2:$C$13,0,0)</f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4">
        <f t="shared" si="3"/>
        <v>25</v>
      </c>
      <c r="Z154" s="15">
        <f>SUM(Matka[[#This Row],[Edycja I]:[Sztafety VI]])</f>
        <v>25</v>
      </c>
      <c r="AA154" s="14" t="str">
        <f>_xlfn.TEXTJOIN(" | ",1,Matka[[#This Row],[Top1]],Matka[[#This Row],[Top2]],Matka[[#This Row],[Top3]],Matka[[#This Row],[Top4]])</f>
        <v>2 | 2 | 2 | 4</v>
      </c>
      <c r="AB154" s="14">
        <f>IFERROR(SMALL(Matka[[#This Row],[1]:[6]],1),99)</f>
        <v>2</v>
      </c>
      <c r="AC154" s="14">
        <f>IFERROR(SMALL(Matka[[#This Row],[1]:[6]],2),99)</f>
        <v>2</v>
      </c>
      <c r="AD154" s="14">
        <f>IFERROR(SMALL(Matka[[#This Row],[1]:[6]],3),99)</f>
        <v>2</v>
      </c>
      <c r="AE154" s="14">
        <f>IFERROR(SMALL(Matka[[#This Row],[1]:[6]],4),99)</f>
        <v>4</v>
      </c>
    </row>
    <row r="155" spans="1:31" hidden="1" x14ac:dyDescent="0.25">
      <c r="A155" s="3">
        <v>144</v>
      </c>
      <c r="B155" t="s">
        <v>3192</v>
      </c>
      <c r="C155" s="13" t="str">
        <f>_xlfn.XLOOKUP(Matka[[#This Row],[Nazwisko i Imię]],Licencje[Nazw i imię],Licencje[Płeć],"",0)</f>
        <v>K</v>
      </c>
      <c r="D155" s="13" t="str">
        <f>_xlfn.XLOOKUP(Matka[[#This Row],[Nazwisko i Imię]],Licencje[Nazw i imię],Licencje[Kat.],"",0)</f>
        <v>F-2</v>
      </c>
      <c r="E155" s="13" t="str">
        <f>_xlfn.XLOOKUP(Matka[[#This Row],[Nazwisko i Imię]],Licencje[Nazw i imię],Licencje[Klub],"",0)</f>
        <v>IUKS Dziewiątka Tomaszów Mazowiecki</v>
      </c>
      <c r="F155" s="13">
        <f>_xlfn.XLOOKUP(Matka[[#This Row],[Nazwisko i Imię]],Licencje[Nazw i imię],Licencje[Szkoła],"",0)</f>
        <v>0</v>
      </c>
      <c r="H155" s="13">
        <v>11</v>
      </c>
      <c r="I155" s="13">
        <v>6</v>
      </c>
      <c r="J155" s="13">
        <v>10</v>
      </c>
      <c r="M155" s="14">
        <f>_xlfn.XLOOKUP(Matka[[#This Row],[1]],$B$2:$B$13,$C$2:$C$13,0,0)</f>
        <v>0</v>
      </c>
      <c r="N155" s="14">
        <f>_xlfn.XLOOKUP(Matka[[#This Row],[2]],$B$2:$B$13,$C$2:$C$13,0,0)</f>
        <v>1</v>
      </c>
      <c r="O155" s="14">
        <f>_xlfn.XLOOKUP(Matka[[#This Row],[3]],$B$2:$B$13,$C$2:$C$13,0,0)</f>
        <v>3</v>
      </c>
      <c r="P155" s="14">
        <f>_xlfn.XLOOKUP(Matka[[#This Row],[4]],$B$2:$B$13,$C$2:$C$13,0,0)</f>
        <v>1</v>
      </c>
      <c r="Q155" s="14">
        <f>_xlfn.XLOOKUP(Matka[[#This Row],[5]],$B$2:$B$13,$C$2:$C$13,0,0)</f>
        <v>0</v>
      </c>
      <c r="R155" s="14">
        <f>_xlfn.XLOOKUP(Matka[[#This Row],[6]],$B$2:$B$13,$C$2:$C$13,0,0)</f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4">
        <f t="shared" si="3"/>
        <v>5</v>
      </c>
      <c r="Z155" s="15">
        <f>SUM(Matka[[#This Row],[Edycja I]:[Sztafety VI]])</f>
        <v>5</v>
      </c>
      <c r="AA155" s="14" t="str">
        <f>_xlfn.TEXTJOIN(" | ",1,Matka[[#This Row],[Top1]],Matka[[#This Row],[Top2]],Matka[[#This Row],[Top3]],Matka[[#This Row],[Top4]])</f>
        <v>6 | 10 | 11 | 99</v>
      </c>
      <c r="AB155" s="14">
        <f>IFERROR(SMALL(Matka[[#This Row],[1]:[6]],1),99)</f>
        <v>6</v>
      </c>
      <c r="AC155" s="14">
        <f>IFERROR(SMALL(Matka[[#This Row],[1]:[6]],2),99)</f>
        <v>10</v>
      </c>
      <c r="AD155" s="14">
        <f>IFERROR(SMALL(Matka[[#This Row],[1]:[6]],3),99)</f>
        <v>11</v>
      </c>
      <c r="AE155" s="14">
        <f>IFERROR(SMALL(Matka[[#This Row],[1]:[6]],4),99)</f>
        <v>99</v>
      </c>
    </row>
    <row r="156" spans="1:31" hidden="1" x14ac:dyDescent="0.25">
      <c r="A156" s="3">
        <v>145</v>
      </c>
      <c r="B156" t="s">
        <v>3202</v>
      </c>
      <c r="C156" s="13" t="str">
        <f>_xlfn.XLOOKUP(Matka[[#This Row],[Nazwisko i Imię]],Licencje[Nazw i imię],Licencje[Płeć],"",0)</f>
        <v>K</v>
      </c>
      <c r="D156" s="13" t="str">
        <f>_xlfn.XLOOKUP(Matka[[#This Row],[Nazwisko i Imię]],Licencje[Nazw i imię],Licencje[Kat.],"",0)</f>
        <v>E-2</v>
      </c>
      <c r="E156" s="13" t="str">
        <f>_xlfn.XLOOKUP(Matka[[#This Row],[Nazwisko i Imię]],Licencje[Nazw i imię],Licencje[Klub],"",0)</f>
        <v>Fundacja ŁiSW Legia Warszawa</v>
      </c>
      <c r="F156" s="13">
        <f>_xlfn.XLOOKUP(Matka[[#This Row],[Nazwisko i Imię]],Licencje[Nazw i imię],Licencje[Szkoła],"",0)</f>
        <v>0</v>
      </c>
      <c r="H156" s="13">
        <v>12</v>
      </c>
      <c r="I156" s="13">
        <v>7</v>
      </c>
      <c r="M156" s="14">
        <f>_xlfn.XLOOKUP(Matka[[#This Row],[1]],$B$2:$B$13,$C$2:$C$13,0,0)</f>
        <v>0</v>
      </c>
      <c r="N156" s="14">
        <f>_xlfn.XLOOKUP(Matka[[#This Row],[2]],$B$2:$B$13,$C$2:$C$13,0,0)</f>
        <v>1</v>
      </c>
      <c r="O156" s="14">
        <f>_xlfn.XLOOKUP(Matka[[#This Row],[3]],$B$2:$B$13,$C$2:$C$13,0,0)</f>
        <v>2</v>
      </c>
      <c r="P156" s="14">
        <f>_xlfn.XLOOKUP(Matka[[#This Row],[4]],$B$2:$B$13,$C$2:$C$13,0,0)</f>
        <v>0</v>
      </c>
      <c r="Q156" s="14">
        <f>_xlfn.XLOOKUP(Matka[[#This Row],[5]],$B$2:$B$13,$C$2:$C$13,0,0)</f>
        <v>0</v>
      </c>
      <c r="R156" s="14">
        <f>_xlfn.XLOOKUP(Matka[[#This Row],[6]],$B$2:$B$13,$C$2:$C$13,0,0)</f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4">
        <f t="shared" si="3"/>
        <v>3</v>
      </c>
      <c r="Z156" s="15">
        <f>SUM(Matka[[#This Row],[Edycja I]:[Sztafety VI]])</f>
        <v>3</v>
      </c>
      <c r="AA156" s="14" t="str">
        <f>_xlfn.TEXTJOIN(" | ",1,Matka[[#This Row],[Top1]],Matka[[#This Row],[Top2]],Matka[[#This Row],[Top3]],Matka[[#This Row],[Top4]])</f>
        <v>7 | 12 | 99 | 99</v>
      </c>
      <c r="AB156" s="14">
        <f>IFERROR(SMALL(Matka[[#This Row],[1]:[6]],1),99)</f>
        <v>7</v>
      </c>
      <c r="AC156" s="14">
        <f>IFERROR(SMALL(Matka[[#This Row],[1]:[6]],2),99)</f>
        <v>12</v>
      </c>
      <c r="AD156" s="14">
        <f>IFERROR(SMALL(Matka[[#This Row],[1]:[6]],3),99)</f>
        <v>99</v>
      </c>
      <c r="AE156" s="14">
        <f>IFERROR(SMALL(Matka[[#This Row],[1]:[6]],4),99)</f>
        <v>99</v>
      </c>
    </row>
    <row r="157" spans="1:31" x14ac:dyDescent="0.25">
      <c r="A157" s="3">
        <v>146</v>
      </c>
      <c r="B157" t="s">
        <v>3225</v>
      </c>
      <c r="C157" s="13" t="str">
        <f>_xlfn.XLOOKUP(Matka[[#This Row],[Nazwisko i Imię]],Licencje[Nazw i imię],Licencje[Płeć],"",0)</f>
        <v>K</v>
      </c>
      <c r="D157" s="13" t="str">
        <f>_xlfn.XLOOKUP(Matka[[#This Row],[Nazwisko i Imię]],Licencje[Nazw i imię],Licencje[Kat.],"",0)</f>
        <v>E-1</v>
      </c>
      <c r="E157" s="13" t="str">
        <f>_xlfn.XLOOKUP(Matka[[#This Row],[Nazwisko i Imię]],Licencje[Nazw i imię],Licencje[Klub],"",0)</f>
        <v>SKŁ Górnik Sanok</v>
      </c>
      <c r="F157" s="13" t="str">
        <f>_xlfn.XLOOKUP(Matka[[#This Row],[Nazwisko i Imię]],Licencje[Nazw i imię],Licencje[Szkoła],"",0)</f>
        <v>SP Kostarowce</v>
      </c>
      <c r="K157" s="13">
        <v>6</v>
      </c>
      <c r="M157" s="14">
        <f>_xlfn.XLOOKUP(Matka[[#This Row],[1]],$B$2:$B$13,$C$2:$C$13,0,0)</f>
        <v>0</v>
      </c>
      <c r="N157" s="14">
        <f>_xlfn.XLOOKUP(Matka[[#This Row],[2]],$B$2:$B$13,$C$2:$C$13,0,0)</f>
        <v>0</v>
      </c>
      <c r="O157" s="14">
        <f>_xlfn.XLOOKUP(Matka[[#This Row],[3]],$B$2:$B$13,$C$2:$C$13,0,0)</f>
        <v>0</v>
      </c>
      <c r="P157" s="14">
        <f>_xlfn.XLOOKUP(Matka[[#This Row],[4]],$B$2:$B$13,$C$2:$C$13,0,0)</f>
        <v>0</v>
      </c>
      <c r="Q157" s="14">
        <f>_xlfn.XLOOKUP(Matka[[#This Row],[5]],$B$2:$B$13,$C$2:$C$13,0,0)</f>
        <v>3</v>
      </c>
      <c r="R157" s="14">
        <f>_xlfn.XLOOKUP(Matka[[#This Row],[6]],$B$2:$B$13,$C$2:$C$13,0,0)</f>
        <v>0</v>
      </c>
      <c r="S157" s="15">
        <v>0</v>
      </c>
      <c r="T157" s="15">
        <v>0</v>
      </c>
      <c r="U157" s="15">
        <v>0</v>
      </c>
      <c r="V157" s="15">
        <v>0.5</v>
      </c>
      <c r="W157" s="15">
        <v>0.75</v>
      </c>
      <c r="X157" s="15">
        <v>0</v>
      </c>
      <c r="Y157" s="14">
        <f t="shared" si="3"/>
        <v>3</v>
      </c>
      <c r="Z157" s="15">
        <f>SUM(Matka[[#This Row],[Edycja I]:[Sztafety VI]])</f>
        <v>4.25</v>
      </c>
      <c r="AA157" s="14" t="str">
        <f>_xlfn.TEXTJOIN(" | ",1,Matka[[#This Row],[Top1]],Matka[[#This Row],[Top2]],Matka[[#This Row],[Top3]],Matka[[#This Row],[Top4]])</f>
        <v>6 | 99 | 99 | 99</v>
      </c>
      <c r="AB157" s="14">
        <f>IFERROR(SMALL(Matka[[#This Row],[1]:[6]],1),99)</f>
        <v>6</v>
      </c>
      <c r="AC157" s="14">
        <f>IFERROR(SMALL(Matka[[#This Row],[1]:[6]],2),99)</f>
        <v>99</v>
      </c>
      <c r="AD157" s="14">
        <f>IFERROR(SMALL(Matka[[#This Row],[1]:[6]],3),99)</f>
        <v>99</v>
      </c>
      <c r="AE157" s="14">
        <f>IFERROR(SMALL(Matka[[#This Row],[1]:[6]],4),99)</f>
        <v>99</v>
      </c>
    </row>
    <row r="158" spans="1:31" hidden="1" x14ac:dyDescent="0.25">
      <c r="A158" s="3">
        <v>147</v>
      </c>
      <c r="B158" t="s">
        <v>2333</v>
      </c>
      <c r="C158" s="13" t="str">
        <f>_xlfn.XLOOKUP(Matka[[#This Row],[Nazwisko i Imię]],Licencje[Nazw i imię],Licencje[Płeć],"",0)</f>
        <v>M</v>
      </c>
      <c r="D158" s="13" t="str">
        <f>_xlfn.XLOOKUP(Matka[[#This Row],[Nazwisko i Imię]],Licencje[Nazw i imię],Licencje[Kat.],"",0)</f>
        <v>D-1</v>
      </c>
      <c r="E158" s="13" t="str">
        <f>_xlfn.XLOOKUP(Matka[[#This Row],[Nazwisko i Imię]],Licencje[Nazw i imię],Licencje[Klub],"",0)</f>
        <v>Fundacja ŁiSW Legia Warszawa</v>
      </c>
      <c r="F158" s="13" t="str">
        <f>_xlfn.XLOOKUP(Matka[[#This Row],[Nazwisko i Imię]],Licencje[Nazw i imię],Licencje[Szkoła],"",0)</f>
        <v>SP371</v>
      </c>
      <c r="H158" s="13">
        <v>11</v>
      </c>
      <c r="I158" s="13">
        <v>6</v>
      </c>
      <c r="J158" s="13">
        <v>12</v>
      </c>
      <c r="M158" s="14">
        <f>_xlfn.XLOOKUP(Matka[[#This Row],[1]],$B$2:$B$13,$C$2:$C$13,0,0)</f>
        <v>0</v>
      </c>
      <c r="N158" s="14">
        <f>_xlfn.XLOOKUP(Matka[[#This Row],[2]],$B$2:$B$13,$C$2:$C$13,0,0)</f>
        <v>1</v>
      </c>
      <c r="O158" s="14">
        <f>_xlfn.XLOOKUP(Matka[[#This Row],[3]],$B$2:$B$13,$C$2:$C$13,0,0)</f>
        <v>3</v>
      </c>
      <c r="P158" s="14">
        <f>_xlfn.XLOOKUP(Matka[[#This Row],[4]],$B$2:$B$13,$C$2:$C$13,0,0)</f>
        <v>1</v>
      </c>
      <c r="Q158" s="14">
        <f>_xlfn.XLOOKUP(Matka[[#This Row],[5]],$B$2:$B$13,$C$2:$C$13,0,0)</f>
        <v>0</v>
      </c>
      <c r="R158" s="14">
        <f>_xlfn.XLOOKUP(Matka[[#This Row],[6]],$B$2:$B$13,$C$2:$C$13,0,0)</f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4">
        <f t="shared" si="3"/>
        <v>5</v>
      </c>
      <c r="Z158" s="15">
        <f>SUM(Matka[[#This Row],[Edycja I]:[Sztafety VI]])</f>
        <v>5</v>
      </c>
      <c r="AA158" s="14" t="str">
        <f>_xlfn.TEXTJOIN(" | ",1,Matka[[#This Row],[Top1]],Matka[[#This Row],[Top2]],Matka[[#This Row],[Top3]],Matka[[#This Row],[Top4]])</f>
        <v>6 | 11 | 12 | 99</v>
      </c>
      <c r="AB158" s="14">
        <f>IFERROR(SMALL(Matka[[#This Row],[1]:[6]],1),99)</f>
        <v>6</v>
      </c>
      <c r="AC158" s="14">
        <f>IFERROR(SMALL(Matka[[#This Row],[1]:[6]],2),99)</f>
        <v>11</v>
      </c>
      <c r="AD158" s="14">
        <f>IFERROR(SMALL(Matka[[#This Row],[1]:[6]],3),99)</f>
        <v>12</v>
      </c>
      <c r="AE158" s="14">
        <f>IFERROR(SMALL(Matka[[#This Row],[1]:[6]],4),99)</f>
        <v>99</v>
      </c>
    </row>
    <row r="159" spans="1:31" hidden="1" x14ac:dyDescent="0.25">
      <c r="A159" s="3">
        <v>148</v>
      </c>
      <c r="B159" t="s">
        <v>2271</v>
      </c>
      <c r="C159" s="13" t="str">
        <f>_xlfn.XLOOKUP(Matka[[#This Row],[Nazwisko i Imię]],Licencje[Nazw i imię],Licencje[Płeć],"",0)</f>
        <v>K</v>
      </c>
      <c r="D159" s="13" t="str">
        <f>_xlfn.XLOOKUP(Matka[[#This Row],[Nazwisko i Imię]],Licencje[Nazw i imię],Licencje[Kat.],"",0)</f>
        <v>E-2</v>
      </c>
      <c r="E159" s="13" t="str">
        <f>_xlfn.XLOOKUP(Matka[[#This Row],[Nazwisko i Imię]],Licencje[Nazw i imię],Licencje[Klub],"",0)</f>
        <v>KS Pilica Tomaszów Mazowiecki</v>
      </c>
      <c r="F159" s="13" t="str">
        <f>_xlfn.XLOOKUP(Matka[[#This Row],[Nazwisko i Imię]],Licencje[Nazw i imię],Licencje[Szkoła],"",0)</f>
        <v>SP 1 Tomaszów Mazowiecki</v>
      </c>
      <c r="G159" s="13">
        <v>2</v>
      </c>
      <c r="H159" s="13">
        <v>1</v>
      </c>
      <c r="J159" s="13">
        <v>1</v>
      </c>
      <c r="K159" s="13">
        <v>1</v>
      </c>
      <c r="M159" s="14">
        <f>_xlfn.XLOOKUP(Matka[[#This Row],[1]],$B$2:$B$13,$C$2:$C$13,0,0)</f>
        <v>7</v>
      </c>
      <c r="N159" s="14">
        <f>_xlfn.XLOOKUP(Matka[[#This Row],[2]],$B$2:$B$13,$C$2:$C$13,0,0)</f>
        <v>9</v>
      </c>
      <c r="O159" s="14">
        <f>_xlfn.XLOOKUP(Matka[[#This Row],[3]],$B$2:$B$13,$C$2:$C$13,0,0)</f>
        <v>0</v>
      </c>
      <c r="P159" s="14">
        <f>_xlfn.XLOOKUP(Matka[[#This Row],[4]],$B$2:$B$13,$C$2:$C$13,0,0)</f>
        <v>9</v>
      </c>
      <c r="Q159" s="14">
        <f>_xlfn.XLOOKUP(Matka[[#This Row],[5]],$B$2:$B$13,$C$2:$C$13,0,0)</f>
        <v>9</v>
      </c>
      <c r="R159" s="14">
        <f>_xlfn.XLOOKUP(Matka[[#This Row],[6]],$B$2:$B$13,$C$2:$C$13,0,0)</f>
        <v>0</v>
      </c>
      <c r="S159" s="15">
        <v>1.25</v>
      </c>
      <c r="T159" s="15">
        <v>0</v>
      </c>
      <c r="U159" s="15">
        <v>0</v>
      </c>
      <c r="V159" s="15">
        <v>1.75</v>
      </c>
      <c r="W159" s="15">
        <v>1.25</v>
      </c>
      <c r="X159" s="15">
        <v>0</v>
      </c>
      <c r="Y159" s="14">
        <f t="shared" si="3"/>
        <v>34</v>
      </c>
      <c r="Z159" s="15">
        <f>SUM(Matka[[#This Row],[Edycja I]:[Sztafety VI]])</f>
        <v>38.25</v>
      </c>
      <c r="AA159" s="14" t="str">
        <f>_xlfn.TEXTJOIN(" | ",1,Matka[[#This Row],[Top1]],Matka[[#This Row],[Top2]],Matka[[#This Row],[Top3]],Matka[[#This Row],[Top4]])</f>
        <v>1 | 1 | 1 | 2</v>
      </c>
      <c r="AB159" s="14">
        <f>IFERROR(SMALL(Matka[[#This Row],[1]:[6]],1),99)</f>
        <v>1</v>
      </c>
      <c r="AC159" s="14">
        <f>IFERROR(SMALL(Matka[[#This Row],[1]:[6]],2),99)</f>
        <v>1</v>
      </c>
      <c r="AD159" s="14">
        <f>IFERROR(SMALL(Matka[[#This Row],[1]:[6]],3),99)</f>
        <v>1</v>
      </c>
      <c r="AE159" s="14">
        <f>IFERROR(SMALL(Matka[[#This Row],[1]:[6]],4),99)</f>
        <v>2</v>
      </c>
    </row>
    <row r="160" spans="1:31" hidden="1" x14ac:dyDescent="0.25">
      <c r="A160" s="3">
        <v>149</v>
      </c>
      <c r="B160" t="s">
        <v>2341</v>
      </c>
      <c r="C160" s="13" t="str">
        <f>_xlfn.XLOOKUP(Matka[[#This Row],[Nazwisko i Imię]],Licencje[Nazw i imię],Licencje[Płeć],"",0)</f>
        <v>K</v>
      </c>
      <c r="D160" s="13" t="str">
        <f>_xlfn.XLOOKUP(Matka[[#This Row],[Nazwisko i Imię]],Licencje[Nazw i imię],Licencje[Kat.],"",0)</f>
        <v>D-1</v>
      </c>
      <c r="E160" s="13" t="str">
        <f>_xlfn.XLOOKUP(Matka[[#This Row],[Nazwisko i Imię]],Licencje[Nazw i imię],Licencje[Klub],"",0)</f>
        <v>KS ARENA Tomaszów Mazowiecki</v>
      </c>
      <c r="F160" s="13" t="str">
        <f>_xlfn.XLOOKUP(Matka[[#This Row],[Nazwisko i Imię]],Licencje[Nazw i imię],Licencje[Szkoła],"",0)</f>
        <v>Sp 1 Tomaszów Mazowiecki</v>
      </c>
      <c r="G160" s="13">
        <v>11</v>
      </c>
      <c r="I160" s="13">
        <v>10</v>
      </c>
      <c r="M160" s="14">
        <f>_xlfn.XLOOKUP(Matka[[#This Row],[1]],$B$2:$B$13,$C$2:$C$13,0,0)</f>
        <v>1</v>
      </c>
      <c r="N160" s="14">
        <f>_xlfn.XLOOKUP(Matka[[#This Row],[2]],$B$2:$B$13,$C$2:$C$13,0,0)</f>
        <v>0</v>
      </c>
      <c r="O160" s="14">
        <f>_xlfn.XLOOKUP(Matka[[#This Row],[3]],$B$2:$B$13,$C$2:$C$13,0,0)</f>
        <v>1</v>
      </c>
      <c r="P160" s="14">
        <f>_xlfn.XLOOKUP(Matka[[#This Row],[4]],$B$2:$B$13,$C$2:$C$13,0,0)</f>
        <v>0</v>
      </c>
      <c r="Q160" s="14">
        <f>_xlfn.XLOOKUP(Matka[[#This Row],[5]],$B$2:$B$13,$C$2:$C$13,0,0)</f>
        <v>0</v>
      </c>
      <c r="R160" s="14">
        <f>_xlfn.XLOOKUP(Matka[[#This Row],[6]],$B$2:$B$13,$C$2:$C$13,0,0)</f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4">
        <f t="shared" si="3"/>
        <v>2</v>
      </c>
      <c r="Z160" s="15">
        <f>SUM(Matka[[#This Row],[Edycja I]:[Sztafety VI]])</f>
        <v>2</v>
      </c>
      <c r="AA160" s="14" t="str">
        <f>_xlfn.TEXTJOIN(" | ",1,Matka[[#This Row],[Top1]],Matka[[#This Row],[Top2]],Matka[[#This Row],[Top3]],Matka[[#This Row],[Top4]])</f>
        <v>10 | 11 | 99 | 99</v>
      </c>
      <c r="AB160" s="14">
        <f>IFERROR(SMALL(Matka[[#This Row],[1]:[6]],1),99)</f>
        <v>10</v>
      </c>
      <c r="AC160" s="14">
        <f>IFERROR(SMALL(Matka[[#This Row],[1]:[6]],2),99)</f>
        <v>11</v>
      </c>
      <c r="AD160" s="14">
        <f>IFERROR(SMALL(Matka[[#This Row],[1]:[6]],3),99)</f>
        <v>99</v>
      </c>
      <c r="AE160" s="14">
        <f>IFERROR(SMALL(Matka[[#This Row],[1]:[6]],4),99)</f>
        <v>99</v>
      </c>
    </row>
    <row r="161" spans="1:31" hidden="1" x14ac:dyDescent="0.25">
      <c r="A161" s="3">
        <v>150</v>
      </c>
      <c r="B161" t="s">
        <v>3186</v>
      </c>
      <c r="C161" s="13" t="str">
        <f>_xlfn.XLOOKUP(Matka[[#This Row],[Nazwisko i Imię]],Licencje[Nazw i imię],Licencje[Płeć],"",0)</f>
        <v>M</v>
      </c>
      <c r="D161" s="13" t="str">
        <f>_xlfn.XLOOKUP(Matka[[#This Row],[Nazwisko i Imię]],Licencje[Nazw i imię],Licencje[Kat.],"",0)</f>
        <v>D-1</v>
      </c>
      <c r="E161" s="13" t="str">
        <f>_xlfn.XLOOKUP(Matka[[#This Row],[Nazwisko i Imię]],Licencje[Nazw i imię],Licencje[Klub],"",0)</f>
        <v>KS SNPTT 1907 Zakopane</v>
      </c>
      <c r="F161" s="13" t="str">
        <f>_xlfn.XLOOKUP(Matka[[#This Row],[Nazwisko i Imię]],Licencje[Nazw i imię],Licencje[Szkoła],"",0)</f>
        <v>Kolegium europejskie Szko</v>
      </c>
      <c r="G161" s="13">
        <v>8</v>
      </c>
      <c r="H161" s="13">
        <v>7</v>
      </c>
      <c r="I161" s="13">
        <v>3</v>
      </c>
      <c r="J161" s="13">
        <v>2</v>
      </c>
      <c r="K161" s="13">
        <v>1</v>
      </c>
      <c r="M161" s="14">
        <f>_xlfn.XLOOKUP(Matka[[#This Row],[1]],$B$2:$B$13,$C$2:$C$13,0,0)</f>
        <v>2</v>
      </c>
      <c r="N161" s="14">
        <f>_xlfn.XLOOKUP(Matka[[#This Row],[2]],$B$2:$B$13,$C$2:$C$13,0,0)</f>
        <v>2</v>
      </c>
      <c r="O161" s="14">
        <f>_xlfn.XLOOKUP(Matka[[#This Row],[3]],$B$2:$B$13,$C$2:$C$13,0,0)</f>
        <v>5</v>
      </c>
      <c r="P161" s="14">
        <f>_xlfn.XLOOKUP(Matka[[#This Row],[4]],$B$2:$B$13,$C$2:$C$13,0,0)</f>
        <v>7</v>
      </c>
      <c r="Q161" s="14">
        <f>_xlfn.XLOOKUP(Matka[[#This Row],[5]],$B$2:$B$13,$C$2:$C$13,0,0)</f>
        <v>9</v>
      </c>
      <c r="R161" s="14">
        <f>_xlfn.XLOOKUP(Matka[[#This Row],[6]],$B$2:$B$13,$C$2:$C$13,0,0)</f>
        <v>0</v>
      </c>
      <c r="S161" s="15">
        <v>0</v>
      </c>
      <c r="T161" s="15">
        <v>2.5</v>
      </c>
      <c r="U161" s="15">
        <v>0</v>
      </c>
      <c r="V161" s="15">
        <v>4.5</v>
      </c>
      <c r="W161" s="15">
        <v>0</v>
      </c>
      <c r="X161" s="15">
        <v>0</v>
      </c>
      <c r="Y161" s="14">
        <f t="shared" si="3"/>
        <v>23</v>
      </c>
      <c r="Z161" s="15">
        <f>SUM(Matka[[#This Row],[Edycja I]:[Sztafety VI]])</f>
        <v>32</v>
      </c>
      <c r="AA161" s="14" t="str">
        <f>_xlfn.TEXTJOIN(" | ",1,Matka[[#This Row],[Top1]],Matka[[#This Row],[Top2]],Matka[[#This Row],[Top3]],Matka[[#This Row],[Top4]])</f>
        <v>1 | 2 | 3 | 7</v>
      </c>
      <c r="AB161" s="14">
        <f>IFERROR(SMALL(Matka[[#This Row],[1]:[6]],1),99)</f>
        <v>1</v>
      </c>
      <c r="AC161" s="14">
        <f>IFERROR(SMALL(Matka[[#This Row],[1]:[6]],2),99)</f>
        <v>2</v>
      </c>
      <c r="AD161" s="14">
        <f>IFERROR(SMALL(Matka[[#This Row],[1]:[6]],3),99)</f>
        <v>3</v>
      </c>
      <c r="AE161" s="14">
        <f>IFERROR(SMALL(Matka[[#This Row],[1]:[6]],4),99)</f>
        <v>7</v>
      </c>
    </row>
    <row r="162" spans="1:31" hidden="1" x14ac:dyDescent="0.25">
      <c r="A162" s="3">
        <v>151</v>
      </c>
      <c r="B162" t="s">
        <v>3221</v>
      </c>
      <c r="C162" s="13" t="str">
        <f>_xlfn.XLOOKUP(Matka[[#This Row],[Nazwisko i Imię]],Licencje[Nazw i imię],Licencje[Płeć],"",0)</f>
        <v>M</v>
      </c>
      <c r="D162" s="13" t="str">
        <f>_xlfn.XLOOKUP(Matka[[#This Row],[Nazwisko i Imię]],Licencje[Nazw i imię],Licencje[Kat.],"",0)</f>
        <v>E-1</v>
      </c>
      <c r="E162" s="13" t="str">
        <f>_xlfn.XLOOKUP(Matka[[#This Row],[Nazwisko i Imię]],Licencje[Nazw i imię],Licencje[Klub],"",0)</f>
        <v>SKŁ Górnik Sanok</v>
      </c>
      <c r="F162" s="13" t="str">
        <f>_xlfn.XLOOKUP(Matka[[#This Row],[Nazwisko i Imię]],Licencje[Nazw i imię],Licencje[Szkoła],"",0)</f>
        <v>SP 8 Sanok</v>
      </c>
      <c r="J162" s="13">
        <v>8</v>
      </c>
      <c r="K162" s="13">
        <v>3</v>
      </c>
      <c r="M162" s="14">
        <f>_xlfn.XLOOKUP(Matka[[#This Row],[1]],$B$2:$B$13,$C$2:$C$13,0,0)</f>
        <v>0</v>
      </c>
      <c r="N162" s="14">
        <f>_xlfn.XLOOKUP(Matka[[#This Row],[2]],$B$2:$B$13,$C$2:$C$13,0,0)</f>
        <v>0</v>
      </c>
      <c r="O162" s="14">
        <f>_xlfn.XLOOKUP(Matka[[#This Row],[3]],$B$2:$B$13,$C$2:$C$13,0,0)</f>
        <v>0</v>
      </c>
      <c r="P162" s="14">
        <f>_xlfn.XLOOKUP(Matka[[#This Row],[4]],$B$2:$B$13,$C$2:$C$13,0,0)</f>
        <v>2</v>
      </c>
      <c r="Q162" s="14">
        <f>_xlfn.XLOOKUP(Matka[[#This Row],[5]],$B$2:$B$13,$C$2:$C$13,0,0)</f>
        <v>5</v>
      </c>
      <c r="R162" s="14">
        <f>_xlfn.XLOOKUP(Matka[[#This Row],[6]],$B$2:$B$13,$C$2:$C$13,0,0)</f>
        <v>0</v>
      </c>
      <c r="S162" s="15">
        <v>0</v>
      </c>
      <c r="T162" s="15">
        <v>0</v>
      </c>
      <c r="U162" s="15">
        <v>0</v>
      </c>
      <c r="V162" s="15">
        <v>1</v>
      </c>
      <c r="W162" s="15">
        <v>2.25</v>
      </c>
      <c r="X162" s="15">
        <v>0</v>
      </c>
      <c r="Y162" s="14">
        <f t="shared" si="3"/>
        <v>7</v>
      </c>
      <c r="Z162" s="15">
        <f>SUM(Matka[[#This Row],[Edycja I]:[Sztafety VI]])</f>
        <v>10.25</v>
      </c>
      <c r="AA162" s="14" t="str">
        <f>_xlfn.TEXTJOIN(" | ",1,Matka[[#This Row],[Top1]],Matka[[#This Row],[Top2]],Matka[[#This Row],[Top3]],Matka[[#This Row],[Top4]])</f>
        <v>3 | 8 | 99 | 99</v>
      </c>
      <c r="AB162" s="14">
        <f>IFERROR(SMALL(Matka[[#This Row],[1]:[6]],1),99)</f>
        <v>3</v>
      </c>
      <c r="AC162" s="14">
        <f>IFERROR(SMALL(Matka[[#This Row],[1]:[6]],2),99)</f>
        <v>8</v>
      </c>
      <c r="AD162" s="14">
        <f>IFERROR(SMALL(Matka[[#This Row],[1]:[6]],3),99)</f>
        <v>99</v>
      </c>
      <c r="AE162" s="14">
        <f>IFERROR(SMALL(Matka[[#This Row],[1]:[6]],4),99)</f>
        <v>99</v>
      </c>
    </row>
    <row r="163" spans="1:31" hidden="1" x14ac:dyDescent="0.25">
      <c r="A163" s="3">
        <v>152</v>
      </c>
      <c r="B163" t="s">
        <v>2469</v>
      </c>
      <c r="C163" s="13" t="str">
        <f>_xlfn.XLOOKUP(Matka[[#This Row],[Nazwisko i Imię]],Licencje[Nazw i imię],Licencje[Płeć],"",0)</f>
        <v>M</v>
      </c>
      <c r="D163" s="13" t="str">
        <f>_xlfn.XLOOKUP(Matka[[#This Row],[Nazwisko i Imię]],Licencje[Nazw i imię],Licencje[Kat.],"",0)</f>
        <v>E-1</v>
      </c>
      <c r="E163" s="13" t="str">
        <f>_xlfn.XLOOKUP(Matka[[#This Row],[Nazwisko i Imię]],Licencje[Nazw i imię],Licencje[Klub],"",0)</f>
        <v>Akademia Łyżwiarstwa Kristensen</v>
      </c>
      <c r="F163" s="13" t="str">
        <f>_xlfn.XLOOKUP(Matka[[#This Row],[Nazwisko i Imię]],Licencje[Nazw i imię],Licencje[Szkoła],"",0)</f>
        <v xml:space="preserve">SP Polskich Olimipijczyków w Osiedlu Niewiadów </v>
      </c>
      <c r="H163" s="13">
        <v>2</v>
      </c>
      <c r="I163" s="13">
        <v>6</v>
      </c>
      <c r="J163" s="13">
        <v>4</v>
      </c>
      <c r="M163" s="14">
        <f>_xlfn.XLOOKUP(Matka[[#This Row],[1]],$B$2:$B$13,$C$2:$C$13,0,0)</f>
        <v>0</v>
      </c>
      <c r="N163" s="14">
        <f>_xlfn.XLOOKUP(Matka[[#This Row],[2]],$B$2:$B$13,$C$2:$C$13,0,0)</f>
        <v>7</v>
      </c>
      <c r="O163" s="14">
        <f>_xlfn.XLOOKUP(Matka[[#This Row],[3]],$B$2:$B$13,$C$2:$C$13,0,0)</f>
        <v>3</v>
      </c>
      <c r="P163" s="14">
        <f>_xlfn.XLOOKUP(Matka[[#This Row],[4]],$B$2:$B$13,$C$2:$C$13,0,0)</f>
        <v>4</v>
      </c>
      <c r="Q163" s="14">
        <f>_xlfn.XLOOKUP(Matka[[#This Row],[5]],$B$2:$B$13,$C$2:$C$13,0,0)</f>
        <v>0</v>
      </c>
      <c r="R163" s="14">
        <f>_xlfn.XLOOKUP(Matka[[#This Row],[6]],$B$2:$B$13,$C$2:$C$13,0,0)</f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4">
        <f t="shared" si="3"/>
        <v>14</v>
      </c>
      <c r="Z163" s="15">
        <f>SUM(Matka[[#This Row],[Edycja I]:[Sztafety VI]])</f>
        <v>14</v>
      </c>
      <c r="AA163" s="14" t="str">
        <f>_xlfn.TEXTJOIN(" | ",1,Matka[[#This Row],[Top1]],Matka[[#This Row],[Top2]],Matka[[#This Row],[Top3]],Matka[[#This Row],[Top4]])</f>
        <v>2 | 4 | 6 | 99</v>
      </c>
      <c r="AB163" s="14">
        <f>IFERROR(SMALL(Matka[[#This Row],[1]:[6]],1),99)</f>
        <v>2</v>
      </c>
      <c r="AC163" s="14">
        <f>IFERROR(SMALL(Matka[[#This Row],[1]:[6]],2),99)</f>
        <v>4</v>
      </c>
      <c r="AD163" s="14">
        <f>IFERROR(SMALL(Matka[[#This Row],[1]:[6]],3),99)</f>
        <v>6</v>
      </c>
      <c r="AE163" s="14">
        <f>IFERROR(SMALL(Matka[[#This Row],[1]:[6]],4),99)</f>
        <v>99</v>
      </c>
    </row>
    <row r="164" spans="1:31" hidden="1" x14ac:dyDescent="0.25">
      <c r="A164" s="3">
        <v>153</v>
      </c>
      <c r="B164" t="s">
        <v>2293</v>
      </c>
      <c r="C164" s="13" t="str">
        <f>_xlfn.XLOOKUP(Matka[[#This Row],[Nazwisko i Imię]],Licencje[Nazw i imię],Licencje[Płeć],"",0)</f>
        <v>K</v>
      </c>
      <c r="D164" s="13" t="str">
        <f>_xlfn.XLOOKUP(Matka[[#This Row],[Nazwisko i Imię]],Licencje[Nazw i imię],Licencje[Kat.],"",0)</f>
        <v>D-1</v>
      </c>
      <c r="E164" s="13" t="str">
        <f>_xlfn.XLOOKUP(Matka[[#This Row],[Nazwisko i Imię]],Licencje[Nazw i imię],Licencje[Klub],"",0)</f>
        <v>KS ARENA Tomaszów Mazowiecki</v>
      </c>
      <c r="F164" s="13" t="str">
        <f>_xlfn.XLOOKUP(Matka[[#This Row],[Nazwisko i Imię]],Licencje[Nazw i imię],Licencje[Szkoła],"",0)</f>
        <v>SP 6</v>
      </c>
      <c r="G164" s="13">
        <v>8</v>
      </c>
      <c r="H164" s="13">
        <v>5</v>
      </c>
      <c r="I164" s="13">
        <v>4</v>
      </c>
      <c r="J164" s="13">
        <v>5</v>
      </c>
      <c r="K164" s="13">
        <v>3</v>
      </c>
      <c r="M164" s="14">
        <f>_xlfn.XLOOKUP(Matka[[#This Row],[1]],$B$2:$B$13,$C$2:$C$13,0,0)</f>
        <v>2</v>
      </c>
      <c r="N164" s="14">
        <f>_xlfn.XLOOKUP(Matka[[#This Row],[2]],$B$2:$B$13,$C$2:$C$13,0,0)</f>
        <v>3</v>
      </c>
      <c r="O164" s="14">
        <f>_xlfn.XLOOKUP(Matka[[#This Row],[3]],$B$2:$B$13,$C$2:$C$13,0,0)</f>
        <v>4</v>
      </c>
      <c r="P164" s="14">
        <f>_xlfn.XLOOKUP(Matka[[#This Row],[4]],$B$2:$B$13,$C$2:$C$13,0,0)</f>
        <v>3</v>
      </c>
      <c r="Q164" s="14">
        <f>_xlfn.XLOOKUP(Matka[[#This Row],[5]],$B$2:$B$13,$C$2:$C$13,0,0)</f>
        <v>5</v>
      </c>
      <c r="R164" s="14">
        <f>_xlfn.XLOOKUP(Matka[[#This Row],[6]],$B$2:$B$13,$C$2:$C$13,0,0)</f>
        <v>0</v>
      </c>
      <c r="S164" s="15">
        <v>0</v>
      </c>
      <c r="T164" s="15">
        <v>0</v>
      </c>
      <c r="U164" s="15">
        <f>5/3</f>
        <v>1.6666666666666667</v>
      </c>
      <c r="V164" s="15">
        <v>1</v>
      </c>
      <c r="W164" s="15">
        <f>4/3</f>
        <v>1.3333333333333333</v>
      </c>
      <c r="X164" s="15">
        <v>0</v>
      </c>
      <c r="Y164" s="14">
        <f t="shared" si="3"/>
        <v>15</v>
      </c>
      <c r="Z164" s="15">
        <f>SUM(Matka[[#This Row],[Edycja I]:[Sztafety VI]])</f>
        <v>21</v>
      </c>
      <c r="AA164" s="14" t="str">
        <f>_xlfn.TEXTJOIN(" | ",1,Matka[[#This Row],[Top1]],Matka[[#This Row],[Top2]],Matka[[#This Row],[Top3]],Matka[[#This Row],[Top4]])</f>
        <v>3 | 4 | 5 | 5</v>
      </c>
      <c r="AB164" s="14">
        <f>IFERROR(SMALL(Matka[[#This Row],[1]:[6]],1),99)</f>
        <v>3</v>
      </c>
      <c r="AC164" s="14">
        <f>IFERROR(SMALL(Matka[[#This Row],[1]:[6]],2),99)</f>
        <v>4</v>
      </c>
      <c r="AD164" s="14">
        <f>IFERROR(SMALL(Matka[[#This Row],[1]:[6]],3),99)</f>
        <v>5</v>
      </c>
      <c r="AE164" s="14">
        <f>IFERROR(SMALL(Matka[[#This Row],[1]:[6]],4),99)</f>
        <v>5</v>
      </c>
    </row>
    <row r="165" spans="1:31" hidden="1" x14ac:dyDescent="0.25">
      <c r="A165" s="3">
        <v>154</v>
      </c>
      <c r="B165" t="s">
        <v>2317</v>
      </c>
      <c r="C165" s="13" t="str">
        <f>_xlfn.XLOOKUP(Matka[[#This Row],[Nazwisko i Imię]],Licencje[Nazw i imię],Licencje[Płeć],"",0)</f>
        <v>M</v>
      </c>
      <c r="D165" s="13" t="str">
        <f>_xlfn.XLOOKUP(Matka[[#This Row],[Nazwisko i Imię]],Licencje[Nazw i imię],Licencje[Kat.],"",0)</f>
        <v>D-2</v>
      </c>
      <c r="E165" s="13" t="str">
        <f>_xlfn.XLOOKUP(Matka[[#This Row],[Nazwisko i Imię]],Licencje[Nazw i imię],Licencje[Klub],"",0)</f>
        <v>KS Pilica Tomaszów Mazowiecki</v>
      </c>
      <c r="F165" s="13" t="str">
        <f>_xlfn.XLOOKUP(Matka[[#This Row],[Nazwisko i Imię]],Licencje[Nazw i imię],Licencje[Szkoła],"",0)</f>
        <v>SP 9 Tomaszów Mazowiecki</v>
      </c>
      <c r="G165" s="13">
        <v>8</v>
      </c>
      <c r="J165" s="13">
        <v>8</v>
      </c>
      <c r="K165" s="13">
        <v>6</v>
      </c>
      <c r="M165" s="14">
        <f>_xlfn.XLOOKUP(Matka[[#This Row],[1]],$B$2:$B$13,$C$2:$C$13,0,0)</f>
        <v>2</v>
      </c>
      <c r="N165" s="14">
        <f>_xlfn.XLOOKUP(Matka[[#This Row],[2]],$B$2:$B$13,$C$2:$C$13,0,0)</f>
        <v>0</v>
      </c>
      <c r="O165" s="14">
        <f>_xlfn.XLOOKUP(Matka[[#This Row],[3]],$B$2:$B$13,$C$2:$C$13,0,0)</f>
        <v>0</v>
      </c>
      <c r="P165" s="14">
        <f>_xlfn.XLOOKUP(Matka[[#This Row],[4]],$B$2:$B$13,$C$2:$C$13,0,0)</f>
        <v>2</v>
      </c>
      <c r="Q165" s="14">
        <f>_xlfn.XLOOKUP(Matka[[#This Row],[5]],$B$2:$B$13,$C$2:$C$13,0,0)</f>
        <v>3</v>
      </c>
      <c r="R165" s="14">
        <f>_xlfn.XLOOKUP(Matka[[#This Row],[6]],$B$2:$B$13,$C$2:$C$13,0,0)</f>
        <v>0</v>
      </c>
      <c r="S165" s="15">
        <f>7/3</f>
        <v>2.3333333333333335</v>
      </c>
      <c r="T165" s="15">
        <v>0</v>
      </c>
      <c r="U165" s="15">
        <v>0</v>
      </c>
      <c r="V165" s="15">
        <v>0</v>
      </c>
      <c r="W165" s="15">
        <f>7/3</f>
        <v>2.3333333333333335</v>
      </c>
      <c r="X165" s="15">
        <v>0</v>
      </c>
      <c r="Y165" s="14">
        <f t="shared" si="3"/>
        <v>7</v>
      </c>
      <c r="Z165" s="15">
        <f>SUM(Matka[[#This Row],[Edycja I]:[Sztafety VI]])</f>
        <v>11.666666666666668</v>
      </c>
      <c r="AA165" s="14" t="str">
        <f>_xlfn.TEXTJOIN(" | ",1,Matka[[#This Row],[Top1]],Matka[[#This Row],[Top2]],Matka[[#This Row],[Top3]],Matka[[#This Row],[Top4]])</f>
        <v>6 | 8 | 8 | 99</v>
      </c>
      <c r="AB165" s="14">
        <f>IFERROR(SMALL(Matka[[#This Row],[1]:[6]],1),99)</f>
        <v>6</v>
      </c>
      <c r="AC165" s="14">
        <f>IFERROR(SMALL(Matka[[#This Row],[1]:[6]],2),99)</f>
        <v>8</v>
      </c>
      <c r="AD165" s="14">
        <f>IFERROR(SMALL(Matka[[#This Row],[1]:[6]],3),99)</f>
        <v>8</v>
      </c>
      <c r="AE165" s="14">
        <f>IFERROR(SMALL(Matka[[#This Row],[1]:[6]],4),99)</f>
        <v>99</v>
      </c>
    </row>
    <row r="166" spans="1:31" hidden="1" x14ac:dyDescent="0.25">
      <c r="A166" s="3">
        <v>156</v>
      </c>
      <c r="B166" t="s">
        <v>2287</v>
      </c>
      <c r="C166" s="13" t="str">
        <f>_xlfn.XLOOKUP(Matka[[#This Row],[Nazwisko i Imię]],Licencje[Nazw i imię],Licencje[Płeć],"",0)</f>
        <v>K</v>
      </c>
      <c r="D166" s="13" t="str">
        <f>_xlfn.XLOOKUP(Matka[[#This Row],[Nazwisko i Imię]],Licencje[Nazw i imię],Licencje[Kat.],"",0)</f>
        <v>D-1</v>
      </c>
      <c r="E166" s="13" t="str">
        <f>_xlfn.XLOOKUP(Matka[[#This Row],[Nazwisko i Imię]],Licencje[Nazw i imię],Licencje[Klub],"",0)</f>
        <v>Akademia Sportowego Rozwoju Natalii Czerwonki</v>
      </c>
      <c r="F166" s="13" t="str">
        <f>_xlfn.XLOOKUP(Matka[[#This Row],[Nazwisko i Imię]],Licencje[Nazw i imię],Licencje[Szkoła],"",0)</f>
        <v>Lubin</v>
      </c>
      <c r="G166" s="13">
        <v>4</v>
      </c>
      <c r="H166" s="13">
        <v>3</v>
      </c>
      <c r="J166" s="13">
        <v>6</v>
      </c>
      <c r="M166" s="14">
        <f>_xlfn.XLOOKUP(Matka[[#This Row],[1]],$B$2:$B$13,$C$2:$C$13,0,0)</f>
        <v>4</v>
      </c>
      <c r="N166" s="14">
        <f>_xlfn.XLOOKUP(Matka[[#This Row],[2]],$B$2:$B$13,$C$2:$C$13,0,0)</f>
        <v>5</v>
      </c>
      <c r="O166" s="14">
        <f>_xlfn.XLOOKUP(Matka[[#This Row],[3]],$B$2:$B$13,$C$2:$C$13,0,0)</f>
        <v>0</v>
      </c>
      <c r="P166" s="14">
        <f>_xlfn.XLOOKUP(Matka[[#This Row],[4]],$B$2:$B$13,$C$2:$C$13,0,0)</f>
        <v>3</v>
      </c>
      <c r="Q166" s="14">
        <f>_xlfn.XLOOKUP(Matka[[#This Row],[5]],$B$2:$B$13,$C$2:$C$13,0,0)</f>
        <v>0</v>
      </c>
      <c r="R166" s="14">
        <f>_xlfn.XLOOKUP(Matka[[#This Row],[6]],$B$2:$B$13,$C$2:$C$13,0,0)</f>
        <v>0</v>
      </c>
      <c r="S166" s="15">
        <f>5/3</f>
        <v>1.6666666666666667</v>
      </c>
      <c r="T166" s="15">
        <v>2.5</v>
      </c>
      <c r="U166" s="15">
        <v>0</v>
      </c>
      <c r="V166" s="15">
        <v>1.5</v>
      </c>
      <c r="W166" s="15">
        <v>0</v>
      </c>
      <c r="X166" s="15">
        <v>0</v>
      </c>
      <c r="Y166" s="14">
        <f t="shared" si="3"/>
        <v>12</v>
      </c>
      <c r="Z166" s="15">
        <f>SUM(Matka[[#This Row],[Edycja I]:[Sztafety VI]])</f>
        <v>17.666666666666664</v>
      </c>
      <c r="AA166" s="14" t="str">
        <f>_xlfn.TEXTJOIN(" | ",1,Matka[[#This Row],[Top1]],Matka[[#This Row],[Top2]],Matka[[#This Row],[Top3]],Matka[[#This Row],[Top4]])</f>
        <v>3 | 4 | 6 | 99</v>
      </c>
      <c r="AB166" s="14">
        <f>IFERROR(SMALL(Matka[[#This Row],[1]:[6]],1),99)</f>
        <v>3</v>
      </c>
      <c r="AC166" s="14">
        <f>IFERROR(SMALL(Matka[[#This Row],[1]:[6]],2),99)</f>
        <v>4</v>
      </c>
      <c r="AD166" s="14">
        <f>IFERROR(SMALL(Matka[[#This Row],[1]:[6]],3),99)</f>
        <v>6</v>
      </c>
      <c r="AE166" s="14">
        <f>IFERROR(SMALL(Matka[[#This Row],[1]:[6]],4),99)</f>
        <v>99</v>
      </c>
    </row>
    <row r="167" spans="1:31" hidden="1" x14ac:dyDescent="0.25">
      <c r="A167" s="3">
        <v>157</v>
      </c>
      <c r="B167" t="s">
        <v>2266</v>
      </c>
      <c r="C167" s="13" t="str">
        <f>_xlfn.XLOOKUP(Matka[[#This Row],[Nazwisko i Imię]],Licencje[Nazw i imię],Licencje[Płeć],"",0)</f>
        <v>M</v>
      </c>
      <c r="D167" s="13" t="str">
        <f>_xlfn.XLOOKUP(Matka[[#This Row],[Nazwisko i Imię]],Licencje[Nazw i imię],Licencje[Kat.],"",0)</f>
        <v>E-1</v>
      </c>
      <c r="E167" s="13" t="str">
        <f>_xlfn.XLOOKUP(Matka[[#This Row],[Nazwisko i Imię]],Licencje[Nazw i imię],Licencje[Klub],"",0)</f>
        <v>KS ARENA Tomaszów Mazowiecki</v>
      </c>
      <c r="F167" s="13" t="str">
        <f>_xlfn.XLOOKUP(Matka[[#This Row],[Nazwisko i Imię]],Licencje[Nazw i imię],Licencje[Szkoła],"",0)</f>
        <v>SP 10 TOMASZÓW MAZOWIECKI</v>
      </c>
      <c r="G167" s="13">
        <v>1</v>
      </c>
      <c r="H167" s="13">
        <v>1</v>
      </c>
      <c r="I167" s="13">
        <v>1</v>
      </c>
      <c r="J167" s="13">
        <v>1</v>
      </c>
      <c r="K167" s="13">
        <v>1</v>
      </c>
      <c r="M167" s="14">
        <f>_xlfn.XLOOKUP(Matka[[#This Row],[1]],$B$2:$B$13,$C$2:$C$13,0,0)</f>
        <v>9</v>
      </c>
      <c r="N167" s="14">
        <f>_xlfn.XLOOKUP(Matka[[#This Row],[2]],$B$2:$B$13,$C$2:$C$13,0,0)</f>
        <v>9</v>
      </c>
      <c r="O167" s="14">
        <f>_xlfn.XLOOKUP(Matka[[#This Row],[3]],$B$2:$B$13,$C$2:$C$13,0,0)</f>
        <v>9</v>
      </c>
      <c r="P167" s="14">
        <f>_xlfn.XLOOKUP(Matka[[#This Row],[4]],$B$2:$B$13,$C$2:$C$13,0,0)</f>
        <v>9</v>
      </c>
      <c r="Q167" s="14">
        <f>_xlfn.XLOOKUP(Matka[[#This Row],[5]],$B$2:$B$13,$C$2:$C$13,0,0)</f>
        <v>9</v>
      </c>
      <c r="R167" s="14">
        <f>_xlfn.XLOOKUP(Matka[[#This Row],[6]],$B$2:$B$13,$C$2:$C$13,0,0)</f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0</v>
      </c>
      <c r="Y167" s="14">
        <f t="shared" si="3"/>
        <v>36</v>
      </c>
      <c r="Z167" s="15">
        <f>SUM(Matka[[#This Row],[Edycja I]:[Sztafety VI]])</f>
        <v>45</v>
      </c>
      <c r="AA167" s="14" t="str">
        <f>_xlfn.TEXTJOIN(" | ",1,Matka[[#This Row],[Top1]],Matka[[#This Row],[Top2]],Matka[[#This Row],[Top3]],Matka[[#This Row],[Top4]])</f>
        <v>1 | 1 | 1 | 1</v>
      </c>
      <c r="AB167" s="14">
        <f>IFERROR(SMALL(Matka[[#This Row],[1]:[6]],1),99)</f>
        <v>1</v>
      </c>
      <c r="AC167" s="14">
        <f>IFERROR(SMALL(Matka[[#This Row],[1]:[6]],2),99)</f>
        <v>1</v>
      </c>
      <c r="AD167" s="14">
        <f>IFERROR(SMALL(Matka[[#This Row],[1]:[6]],3),99)</f>
        <v>1</v>
      </c>
      <c r="AE167" s="14">
        <f>IFERROR(SMALL(Matka[[#This Row],[1]:[6]],4),99)</f>
        <v>1</v>
      </c>
    </row>
    <row r="168" spans="1:31" hidden="1" x14ac:dyDescent="0.25">
      <c r="A168" s="3">
        <v>158</v>
      </c>
      <c r="B168" t="s">
        <v>3184</v>
      </c>
      <c r="C168" s="13" t="str">
        <f>_xlfn.XLOOKUP(Matka[[#This Row],[Nazwisko i Imię]],Licencje[Nazw i imię],Licencje[Płeć],"",0)</f>
        <v>K</v>
      </c>
      <c r="D168" s="13" t="str">
        <f>_xlfn.XLOOKUP(Matka[[#This Row],[Nazwisko i Imię]],Licencje[Nazw i imię],Licencje[Kat.],"",0)</f>
        <v>D-1</v>
      </c>
      <c r="E168" s="13" t="str">
        <f>_xlfn.XLOOKUP(Matka[[#This Row],[Nazwisko i Imię]],Licencje[Nazw i imię],Licencje[Klub],"",0)</f>
        <v>KS SNPTT 1907 Zakopane</v>
      </c>
      <c r="F168" s="13" t="str">
        <f>_xlfn.XLOOKUP(Matka[[#This Row],[Nazwisko i Imię]],Licencje[Nazw i imię],Licencje[Szkoła],"",0)</f>
        <v>SP SMS Zakopane</v>
      </c>
      <c r="G168" s="13">
        <v>12</v>
      </c>
      <c r="M168" s="14">
        <f>_xlfn.XLOOKUP(Matka[[#This Row],[1]],$B$2:$B$13,$C$2:$C$13,0,0)</f>
        <v>1</v>
      </c>
      <c r="N168" s="14">
        <f>_xlfn.XLOOKUP(Matka[[#This Row],[2]],$B$2:$B$13,$C$2:$C$13,0,0)</f>
        <v>0</v>
      </c>
      <c r="O168" s="14">
        <f>_xlfn.XLOOKUP(Matka[[#This Row],[3]],$B$2:$B$13,$C$2:$C$13,0,0)</f>
        <v>0</v>
      </c>
      <c r="P168" s="14">
        <f>_xlfn.XLOOKUP(Matka[[#This Row],[4]],$B$2:$B$13,$C$2:$C$13,0,0)</f>
        <v>0</v>
      </c>
      <c r="Q168" s="14">
        <f>_xlfn.XLOOKUP(Matka[[#This Row],[5]],$B$2:$B$13,$C$2:$C$13,0,0)</f>
        <v>0</v>
      </c>
      <c r="R168" s="14">
        <f>_xlfn.XLOOKUP(Matka[[#This Row],[6]],$B$2:$B$13,$C$2:$C$13,0,0)</f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4">
        <f t="shared" si="3"/>
        <v>1</v>
      </c>
      <c r="Z168" s="15">
        <f>SUM(Matka[[#This Row],[Edycja I]:[Sztafety VI]])</f>
        <v>1</v>
      </c>
      <c r="AA168" s="14" t="str">
        <f>_xlfn.TEXTJOIN(" | ",1,Matka[[#This Row],[Top1]],Matka[[#This Row],[Top2]],Matka[[#This Row],[Top3]],Matka[[#This Row],[Top4]])</f>
        <v>12 | 99 | 99 | 99</v>
      </c>
      <c r="AB168" s="14">
        <f>IFERROR(SMALL(Matka[[#This Row],[1]:[6]],1),99)</f>
        <v>12</v>
      </c>
      <c r="AC168" s="14">
        <f>IFERROR(SMALL(Matka[[#This Row],[1]:[6]],2),99)</f>
        <v>99</v>
      </c>
      <c r="AD168" s="14">
        <f>IFERROR(SMALL(Matka[[#This Row],[1]:[6]],3),99)</f>
        <v>99</v>
      </c>
      <c r="AE168" s="14">
        <f>IFERROR(SMALL(Matka[[#This Row],[1]:[6]],4),99)</f>
        <v>99</v>
      </c>
    </row>
    <row r="169" spans="1:31" hidden="1" x14ac:dyDescent="0.25">
      <c r="A169" s="3">
        <v>159</v>
      </c>
      <c r="B169" t="s">
        <v>3172</v>
      </c>
      <c r="C169" s="13" t="str">
        <f>_xlfn.XLOOKUP(Matka[[#This Row],[Nazwisko i Imię]],Licencje[Nazw i imię],Licencje[Płeć],"",0)</f>
        <v>K</v>
      </c>
      <c r="D169" s="13" t="str">
        <f>_xlfn.XLOOKUP(Matka[[#This Row],[Nazwisko i Imię]],Licencje[Nazw i imię],Licencje[Kat.],"",0)</f>
        <v>F-2</v>
      </c>
      <c r="E169" s="13" t="str">
        <f>_xlfn.XLOOKUP(Matka[[#This Row],[Nazwisko i Imię]],Licencje[Nazw i imię],Licencje[Klub],"",0)</f>
        <v>UKS 3 Milanówek</v>
      </c>
      <c r="F169" s="13" t="str">
        <f>_xlfn.XLOOKUP(Matka[[#This Row],[Nazwisko i Imię]],Licencje[Nazw i imię],Licencje[Szkoła],"",0)</f>
        <v>SP 3 Milanówek</v>
      </c>
      <c r="G169" s="13">
        <v>10</v>
      </c>
      <c r="I169" s="13">
        <v>7</v>
      </c>
      <c r="J169" s="13">
        <v>9</v>
      </c>
      <c r="K169" s="13">
        <v>7</v>
      </c>
      <c r="M169" s="14">
        <f>_xlfn.XLOOKUP(Matka[[#This Row],[1]],$B$2:$B$13,$C$2:$C$13,0,0)</f>
        <v>1</v>
      </c>
      <c r="N169" s="14">
        <f>_xlfn.XLOOKUP(Matka[[#This Row],[2]],$B$2:$B$13,$C$2:$C$13,0,0)</f>
        <v>0</v>
      </c>
      <c r="O169" s="14">
        <f>_xlfn.XLOOKUP(Matka[[#This Row],[3]],$B$2:$B$13,$C$2:$C$13,0,0)</f>
        <v>2</v>
      </c>
      <c r="P169" s="14">
        <f>_xlfn.XLOOKUP(Matka[[#This Row],[4]],$B$2:$B$13,$C$2:$C$13,0,0)</f>
        <v>1</v>
      </c>
      <c r="Q169" s="14">
        <f>_xlfn.XLOOKUP(Matka[[#This Row],[5]],$B$2:$B$13,$C$2:$C$13,0,0)</f>
        <v>2</v>
      </c>
      <c r="R169" s="14">
        <f>_xlfn.XLOOKUP(Matka[[#This Row],[6]],$B$2:$B$13,$C$2:$C$13,0,0)</f>
        <v>0</v>
      </c>
      <c r="S169" s="15">
        <v>0.75</v>
      </c>
      <c r="T169" s="15">
        <v>0</v>
      </c>
      <c r="U169" s="15">
        <v>0.75</v>
      </c>
      <c r="V169" s="15">
        <v>0.25</v>
      </c>
      <c r="W169" s="15">
        <v>0</v>
      </c>
      <c r="X169" s="15">
        <v>0</v>
      </c>
      <c r="Y169" s="14">
        <f t="shared" si="3"/>
        <v>6</v>
      </c>
      <c r="Z169" s="15">
        <f>SUM(Matka[[#This Row],[Edycja I]:[Sztafety VI]])</f>
        <v>7.75</v>
      </c>
      <c r="AA169" s="14" t="str">
        <f>_xlfn.TEXTJOIN(" | ",1,Matka[[#This Row],[Top1]],Matka[[#This Row],[Top2]],Matka[[#This Row],[Top3]],Matka[[#This Row],[Top4]])</f>
        <v>7 | 7 | 9 | 10</v>
      </c>
      <c r="AB169" s="14">
        <f>IFERROR(SMALL(Matka[[#This Row],[1]:[6]],1),99)</f>
        <v>7</v>
      </c>
      <c r="AC169" s="14">
        <f>IFERROR(SMALL(Matka[[#This Row],[1]:[6]],2),99)</f>
        <v>7</v>
      </c>
      <c r="AD169" s="14">
        <f>IFERROR(SMALL(Matka[[#This Row],[1]:[6]],3),99)</f>
        <v>9</v>
      </c>
      <c r="AE169" s="14">
        <f>IFERROR(SMALL(Matka[[#This Row],[1]:[6]],4),99)</f>
        <v>10</v>
      </c>
    </row>
    <row r="170" spans="1:31" x14ac:dyDescent="0.25">
      <c r="A170" s="3">
        <v>160</v>
      </c>
      <c r="B170" t="s">
        <v>3200</v>
      </c>
      <c r="C170" s="13" t="str">
        <f>_xlfn.XLOOKUP(Matka[[#This Row],[Nazwisko i Imię]],Licencje[Nazw i imię],Licencje[Płeć],"",0)</f>
        <v>K</v>
      </c>
      <c r="D170" s="13" t="str">
        <f>_xlfn.XLOOKUP(Matka[[#This Row],[Nazwisko i Imię]],Licencje[Nazw i imię],Licencje[Kat.],"",0)</f>
        <v>E-1</v>
      </c>
      <c r="E170" s="13" t="str">
        <f>_xlfn.XLOOKUP(Matka[[#This Row],[Nazwisko i Imię]],Licencje[Nazw i imię],Licencje[Klub],"",0)</f>
        <v>UKS Jedynka Tomaszów Maz.</v>
      </c>
      <c r="F170" s="13" t="str">
        <f>_xlfn.XLOOKUP(Matka[[#This Row],[Nazwisko i Imię]],Licencje[Nazw i imię],Licencje[Szkoła],"",0)</f>
        <v xml:space="preserve">SP 1 Tomaszów Mazowiecki </v>
      </c>
      <c r="H170" s="13">
        <v>7</v>
      </c>
      <c r="J170" s="13">
        <v>12</v>
      </c>
      <c r="M170" s="14">
        <f>_xlfn.XLOOKUP(Matka[[#This Row],[1]],$B$2:$B$13,$C$2:$C$13,0,0)</f>
        <v>0</v>
      </c>
      <c r="N170" s="14">
        <f>_xlfn.XLOOKUP(Matka[[#This Row],[2]],$B$2:$B$13,$C$2:$C$13,0,0)</f>
        <v>2</v>
      </c>
      <c r="O170" s="14">
        <f>_xlfn.XLOOKUP(Matka[[#This Row],[3]],$B$2:$B$13,$C$2:$C$13,0,0)</f>
        <v>0</v>
      </c>
      <c r="P170" s="14">
        <f>_xlfn.XLOOKUP(Matka[[#This Row],[4]],$B$2:$B$13,$C$2:$C$13,0,0)</f>
        <v>1</v>
      </c>
      <c r="Q170" s="14">
        <f>_xlfn.XLOOKUP(Matka[[#This Row],[5]],$B$2:$B$13,$C$2:$C$13,0,0)</f>
        <v>0</v>
      </c>
      <c r="R170" s="14">
        <f>_xlfn.XLOOKUP(Matka[[#This Row],[6]],$B$2:$B$13,$C$2:$C$13,0,0)</f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4">
        <f t="shared" si="3"/>
        <v>3</v>
      </c>
      <c r="Z170" s="15">
        <f>SUM(Matka[[#This Row],[Edycja I]:[Sztafety VI]])</f>
        <v>3</v>
      </c>
      <c r="AA170" s="14" t="str">
        <f>_xlfn.TEXTJOIN(" | ",1,Matka[[#This Row],[Top1]],Matka[[#This Row],[Top2]],Matka[[#This Row],[Top3]],Matka[[#This Row],[Top4]])</f>
        <v>7 | 12 | 99 | 99</v>
      </c>
      <c r="AB170" s="14">
        <f>IFERROR(SMALL(Matka[[#This Row],[1]:[6]],1),99)</f>
        <v>7</v>
      </c>
      <c r="AC170" s="14">
        <f>IFERROR(SMALL(Matka[[#This Row],[1]:[6]],2),99)</f>
        <v>12</v>
      </c>
      <c r="AD170" s="14">
        <f>IFERROR(SMALL(Matka[[#This Row],[1]:[6]],3),99)</f>
        <v>99</v>
      </c>
      <c r="AE170" s="14">
        <f>IFERROR(SMALL(Matka[[#This Row],[1]:[6]],4),99)</f>
        <v>99</v>
      </c>
    </row>
    <row r="171" spans="1:31" hidden="1" x14ac:dyDescent="0.25">
      <c r="A171" s="3">
        <v>161</v>
      </c>
      <c r="B171" t="s">
        <v>3183</v>
      </c>
      <c r="C171" s="13" t="str">
        <f>_xlfn.XLOOKUP(Matka[[#This Row],[Nazwisko i Imię]],Licencje[Nazw i imię],Licencje[Płeć],"",0)</f>
        <v>K</v>
      </c>
      <c r="D171" s="13" t="str">
        <f>_xlfn.XLOOKUP(Matka[[#This Row],[Nazwisko i Imię]],Licencje[Nazw i imię],Licencje[Kat.],"",0)</f>
        <v>D-1</v>
      </c>
      <c r="E171" s="13" t="str">
        <f>_xlfn.XLOOKUP(Matka[[#This Row],[Nazwisko i Imię]],Licencje[Nazw i imię],Licencje[Klub],"",0)</f>
        <v>UKS Jedynka Tomaszów Maz.</v>
      </c>
      <c r="F171" s="13" t="str">
        <f>_xlfn.XLOOKUP(Matka[[#This Row],[Nazwisko i Imię]],Licencje[Nazw i imię],Licencje[Szkoła],"",0)</f>
        <v>SP 1 Tomaszów Mazowiecki</v>
      </c>
      <c r="G171" s="13">
        <v>10</v>
      </c>
      <c r="K171" s="13">
        <v>10</v>
      </c>
      <c r="M171" s="14">
        <f>_xlfn.XLOOKUP(Matka[[#This Row],[1]],$B$2:$B$13,$C$2:$C$13,0,0)</f>
        <v>1</v>
      </c>
      <c r="N171" s="14">
        <f>_xlfn.XLOOKUP(Matka[[#This Row],[2]],$B$2:$B$13,$C$2:$C$13,0,0)</f>
        <v>0</v>
      </c>
      <c r="O171" s="14">
        <f>_xlfn.XLOOKUP(Matka[[#This Row],[3]],$B$2:$B$13,$C$2:$C$13,0,0)</f>
        <v>0</v>
      </c>
      <c r="P171" s="14">
        <f>_xlfn.XLOOKUP(Matka[[#This Row],[4]],$B$2:$B$13,$C$2:$C$13,0,0)</f>
        <v>0</v>
      </c>
      <c r="Q171" s="14">
        <f>_xlfn.XLOOKUP(Matka[[#This Row],[5]],$B$2:$B$13,$C$2:$C$13,0,0)</f>
        <v>1</v>
      </c>
      <c r="R171" s="14">
        <f>_xlfn.XLOOKUP(Matka[[#This Row],[6]],$B$2:$B$13,$C$2:$C$13,0,0)</f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4">
        <f t="shared" si="3"/>
        <v>2</v>
      </c>
      <c r="Z171" s="15">
        <f>SUM(Matka[[#This Row],[Edycja I]:[Sztafety VI]])</f>
        <v>2</v>
      </c>
      <c r="AA171" s="14" t="str">
        <f>_xlfn.TEXTJOIN(" | ",1,Matka[[#This Row],[Top1]],Matka[[#This Row],[Top2]],Matka[[#This Row],[Top3]],Matka[[#This Row],[Top4]])</f>
        <v>10 | 10 | 99 | 99</v>
      </c>
      <c r="AB171" s="14">
        <f>IFERROR(SMALL(Matka[[#This Row],[1]:[6]],1),99)</f>
        <v>10</v>
      </c>
      <c r="AC171" s="14">
        <f>IFERROR(SMALL(Matka[[#This Row],[1]:[6]],2),99)</f>
        <v>10</v>
      </c>
      <c r="AD171" s="14">
        <f>IFERROR(SMALL(Matka[[#This Row],[1]:[6]],3),99)</f>
        <v>99</v>
      </c>
      <c r="AE171" s="14">
        <f>IFERROR(SMALL(Matka[[#This Row],[1]:[6]],4),99)</f>
        <v>99</v>
      </c>
    </row>
    <row r="172" spans="1:31" x14ac:dyDescent="0.25">
      <c r="A172" s="3">
        <v>162</v>
      </c>
      <c r="B172" t="s">
        <v>3176</v>
      </c>
      <c r="C172" s="13" t="str">
        <f>_xlfn.XLOOKUP(Matka[[#This Row],[Nazwisko i Imię]],Licencje[Nazw i imię],Licencje[Płeć],"",0)</f>
        <v>K</v>
      </c>
      <c r="D172" s="13" t="str">
        <f>_xlfn.XLOOKUP(Matka[[#This Row],[Nazwisko i Imię]],Licencje[Nazw i imię],Licencje[Kat.],"",0)</f>
        <v>E-1</v>
      </c>
      <c r="E172" s="13" t="str">
        <f>_xlfn.XLOOKUP(Matka[[#This Row],[Nazwisko i Imię]],Licencje[Nazw i imię],Licencje[Klub],"",0)</f>
        <v>KS Pilica Tomaszów Mazowiecki</v>
      </c>
      <c r="F172" s="13" t="str">
        <f>_xlfn.XLOOKUP(Matka[[#This Row],[Nazwisko i Imię]],Licencje[Nazw i imię],Licencje[Szkoła],"",0)</f>
        <v>Sp 6 Tomaszów Mazowiecki</v>
      </c>
      <c r="G172" s="13">
        <v>6</v>
      </c>
      <c r="H172" s="13">
        <v>4</v>
      </c>
      <c r="J172" s="13">
        <v>6</v>
      </c>
      <c r="K172" s="13">
        <v>1</v>
      </c>
      <c r="M172" s="14">
        <f>_xlfn.XLOOKUP(Matka[[#This Row],[1]],$B$2:$B$13,$C$2:$C$13,0,0)</f>
        <v>3</v>
      </c>
      <c r="N172" s="14">
        <f>_xlfn.XLOOKUP(Matka[[#This Row],[2]],$B$2:$B$13,$C$2:$C$13,0,0)</f>
        <v>4</v>
      </c>
      <c r="O172" s="14">
        <f>_xlfn.XLOOKUP(Matka[[#This Row],[3]],$B$2:$B$13,$C$2:$C$13,0,0)</f>
        <v>0</v>
      </c>
      <c r="P172" s="14">
        <f>_xlfn.XLOOKUP(Matka[[#This Row],[4]],$B$2:$B$13,$C$2:$C$13,0,0)</f>
        <v>3</v>
      </c>
      <c r="Q172" s="14">
        <f>_xlfn.XLOOKUP(Matka[[#This Row],[5]],$B$2:$B$13,$C$2:$C$13,0,0)</f>
        <v>9</v>
      </c>
      <c r="R172" s="14">
        <f>_xlfn.XLOOKUP(Matka[[#This Row],[6]],$B$2:$B$13,$C$2:$C$13,0,0)</f>
        <v>0</v>
      </c>
      <c r="S172" s="15">
        <v>0</v>
      </c>
      <c r="T172" s="15">
        <v>0</v>
      </c>
      <c r="U172" s="15">
        <v>0</v>
      </c>
      <c r="V172" s="15">
        <v>0.5</v>
      </c>
      <c r="W172" s="15">
        <v>1</v>
      </c>
      <c r="X172" s="15">
        <v>0</v>
      </c>
      <c r="Y172" s="14">
        <f t="shared" si="3"/>
        <v>19</v>
      </c>
      <c r="Z172" s="15">
        <f>SUM(Matka[[#This Row],[Edycja I]:[Sztafety VI]])</f>
        <v>20.5</v>
      </c>
      <c r="AA172" s="14" t="str">
        <f>_xlfn.TEXTJOIN(" | ",1,Matka[[#This Row],[Top1]],Matka[[#This Row],[Top2]],Matka[[#This Row],[Top3]],Matka[[#This Row],[Top4]])</f>
        <v>1 | 4 | 6 | 6</v>
      </c>
      <c r="AB172" s="14">
        <f>IFERROR(SMALL(Matka[[#This Row],[1]:[6]],1),99)</f>
        <v>1</v>
      </c>
      <c r="AC172" s="14">
        <f>IFERROR(SMALL(Matka[[#This Row],[1]:[6]],2),99)</f>
        <v>4</v>
      </c>
      <c r="AD172" s="14">
        <f>IFERROR(SMALL(Matka[[#This Row],[1]:[6]],3),99)</f>
        <v>6</v>
      </c>
      <c r="AE172" s="14">
        <f>IFERROR(SMALL(Matka[[#This Row],[1]:[6]],4),99)</f>
        <v>6</v>
      </c>
    </row>
    <row r="173" spans="1:31" hidden="1" x14ac:dyDescent="0.25">
      <c r="A173" s="3">
        <v>163</v>
      </c>
      <c r="B173" t="s">
        <v>2344</v>
      </c>
      <c r="C173" s="13" t="str">
        <f>_xlfn.XLOOKUP(Matka[[#This Row],[Nazwisko i Imię]],Licencje[Nazw i imię],Licencje[Płeć],"",0)</f>
        <v>K</v>
      </c>
      <c r="D173" s="13" t="str">
        <f>_xlfn.XLOOKUP(Matka[[#This Row],[Nazwisko i Imię]],Licencje[Nazw i imię],Licencje[Kat.],"",0)</f>
        <v>D-2</v>
      </c>
      <c r="E173" s="13" t="str">
        <f>_xlfn.XLOOKUP(Matka[[#This Row],[Nazwisko i Imię]],Licencje[Nazw i imię],Licencje[Klub],"",0)</f>
        <v>KS Orzeł Elbląg</v>
      </c>
      <c r="F173" s="13" t="str">
        <f>_xlfn.XLOOKUP(Matka[[#This Row],[Nazwisko i Imię]],Licencje[Nazw i imię],Licencje[Szkoła],"",0)</f>
        <v>SP 19 Elbląg</v>
      </c>
      <c r="H173" s="13">
        <v>10</v>
      </c>
      <c r="I173" s="13">
        <v>6</v>
      </c>
      <c r="M173" s="14">
        <f>_xlfn.XLOOKUP(Matka[[#This Row],[1]],$B$2:$B$13,$C$2:$C$13,0,0)</f>
        <v>0</v>
      </c>
      <c r="N173" s="14">
        <f>_xlfn.XLOOKUP(Matka[[#This Row],[2]],$B$2:$B$13,$C$2:$C$13,0,0)</f>
        <v>1</v>
      </c>
      <c r="O173" s="14">
        <f>_xlfn.XLOOKUP(Matka[[#This Row],[3]],$B$2:$B$13,$C$2:$C$13,0,0)</f>
        <v>3</v>
      </c>
      <c r="P173" s="14">
        <f>_xlfn.XLOOKUP(Matka[[#This Row],[4]],$B$2:$B$13,$C$2:$C$13,0,0)</f>
        <v>0</v>
      </c>
      <c r="Q173" s="14">
        <f>_xlfn.XLOOKUP(Matka[[#This Row],[5]],$B$2:$B$13,$C$2:$C$13,0,0)</f>
        <v>0</v>
      </c>
      <c r="R173" s="14">
        <f>_xlfn.XLOOKUP(Matka[[#This Row],[6]],$B$2:$B$13,$C$2:$C$13,0,0)</f>
        <v>0</v>
      </c>
      <c r="S173" s="15">
        <v>0</v>
      </c>
      <c r="T173" s="15">
        <v>0</v>
      </c>
      <c r="U173" s="15">
        <v>1</v>
      </c>
      <c r="V173" s="15">
        <v>1</v>
      </c>
      <c r="W173" s="15">
        <v>0</v>
      </c>
      <c r="X173" s="15">
        <v>0</v>
      </c>
      <c r="Y173" s="14">
        <f t="shared" si="3"/>
        <v>4</v>
      </c>
      <c r="Z173" s="15">
        <f>SUM(Matka[[#This Row],[Edycja I]:[Sztafety VI]])</f>
        <v>6</v>
      </c>
      <c r="AA173" s="14" t="str">
        <f>_xlfn.TEXTJOIN(" | ",1,Matka[[#This Row],[Top1]],Matka[[#This Row],[Top2]],Matka[[#This Row],[Top3]],Matka[[#This Row],[Top4]])</f>
        <v>6 | 10 | 99 | 99</v>
      </c>
      <c r="AB173" s="14">
        <f>IFERROR(SMALL(Matka[[#This Row],[1]:[6]],1),99)</f>
        <v>6</v>
      </c>
      <c r="AC173" s="14">
        <f>IFERROR(SMALL(Matka[[#This Row],[1]:[6]],2),99)</f>
        <v>10</v>
      </c>
      <c r="AD173" s="14">
        <f>IFERROR(SMALL(Matka[[#This Row],[1]:[6]],3),99)</f>
        <v>99</v>
      </c>
      <c r="AE173" s="14">
        <f>IFERROR(SMALL(Matka[[#This Row],[1]:[6]],4),99)</f>
        <v>99</v>
      </c>
    </row>
    <row r="174" spans="1:31" hidden="1" x14ac:dyDescent="0.25">
      <c r="A174" s="3">
        <v>164</v>
      </c>
      <c r="B174" t="s">
        <v>2311</v>
      </c>
      <c r="C174" s="13" t="str">
        <f>_xlfn.XLOOKUP(Matka[[#This Row],[Nazwisko i Imię]],Licencje[Nazw i imię],Licencje[Płeć],"",0)</f>
        <v>M</v>
      </c>
      <c r="D174" s="13" t="str">
        <f>_xlfn.XLOOKUP(Matka[[#This Row],[Nazwisko i Imię]],Licencje[Nazw i imię],Licencje[Kat.],"",0)</f>
        <v>D-2</v>
      </c>
      <c r="E174" s="13" t="str">
        <f>_xlfn.XLOOKUP(Matka[[#This Row],[Nazwisko i Imię]],Licencje[Nazw i imię],Licencje[Klub],"",0)</f>
        <v>Akademia Sportowego Rozwoju Natalii Czerwonki</v>
      </c>
      <c r="F174" s="13" t="str">
        <f>_xlfn.XLOOKUP(Matka[[#This Row],[Nazwisko i Imię]],Licencje[Nazw i imię],Licencje[Szkoła],"",0)</f>
        <v>SP 9 Lubin</v>
      </c>
      <c r="I174" s="13">
        <v>1</v>
      </c>
      <c r="M174" s="14">
        <f>_xlfn.XLOOKUP(Matka[[#This Row],[1]],$B$2:$B$13,$C$2:$C$13,0,0)</f>
        <v>0</v>
      </c>
      <c r="N174" s="14">
        <f>_xlfn.XLOOKUP(Matka[[#This Row],[2]],$B$2:$B$13,$C$2:$C$13,0,0)</f>
        <v>0</v>
      </c>
      <c r="O174" s="14">
        <f>_xlfn.XLOOKUP(Matka[[#This Row],[3]],$B$2:$B$13,$C$2:$C$13,0,0)</f>
        <v>9</v>
      </c>
      <c r="P174" s="14">
        <f>_xlfn.XLOOKUP(Matka[[#This Row],[4]],$B$2:$B$13,$C$2:$C$13,0,0)</f>
        <v>0</v>
      </c>
      <c r="Q174" s="14">
        <f>_xlfn.XLOOKUP(Matka[[#This Row],[5]],$B$2:$B$13,$C$2:$C$13,0,0)</f>
        <v>0</v>
      </c>
      <c r="R174" s="14">
        <f>_xlfn.XLOOKUP(Matka[[#This Row],[6]],$B$2:$B$13,$C$2:$C$13,0,0)</f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4">
        <f t="shared" si="3"/>
        <v>9</v>
      </c>
      <c r="Z174" s="15">
        <f>SUM(Matka[[#This Row],[Edycja I]:[Sztafety VI]])</f>
        <v>9</v>
      </c>
      <c r="AA174" s="14" t="str">
        <f>_xlfn.TEXTJOIN(" | ",1,Matka[[#This Row],[Top1]],Matka[[#This Row],[Top2]],Matka[[#This Row],[Top3]],Matka[[#This Row],[Top4]])</f>
        <v>1 | 99 | 99 | 99</v>
      </c>
      <c r="AB174" s="14">
        <f>IFERROR(SMALL(Matka[[#This Row],[1]:[6]],1),99)</f>
        <v>1</v>
      </c>
      <c r="AC174" s="14">
        <f>IFERROR(SMALL(Matka[[#This Row],[1]:[6]],2),99)</f>
        <v>99</v>
      </c>
      <c r="AD174" s="14">
        <f>IFERROR(SMALL(Matka[[#This Row],[1]:[6]],3),99)</f>
        <v>99</v>
      </c>
      <c r="AE174" s="14">
        <f>IFERROR(SMALL(Matka[[#This Row],[1]:[6]],4),99)</f>
        <v>99</v>
      </c>
    </row>
    <row r="175" spans="1:31" hidden="1" x14ac:dyDescent="0.25">
      <c r="A175" s="3">
        <v>165</v>
      </c>
      <c r="B175" t="s">
        <v>2267</v>
      </c>
      <c r="C175" s="13" t="str">
        <f>_xlfn.XLOOKUP(Matka[[#This Row],[Nazwisko i Imię]],Licencje[Nazw i imię],Licencje[Płeć],"",0)</f>
        <v>M</v>
      </c>
      <c r="D175" s="13" t="str">
        <f>_xlfn.XLOOKUP(Matka[[#This Row],[Nazwisko i Imię]],Licencje[Nazw i imię],Licencje[Kat.],"",0)</f>
        <v>E-1</v>
      </c>
      <c r="E175" s="13" t="str">
        <f>_xlfn.XLOOKUP(Matka[[#This Row],[Nazwisko i Imię]],Licencje[Nazw i imię],Licencje[Klub],"",0)</f>
        <v>MKS Cuprum Lubin</v>
      </c>
      <c r="F175" s="13" t="str">
        <f>_xlfn.XLOOKUP(Matka[[#This Row],[Nazwisko i Imię]],Licencje[Nazw i imię],Licencje[Szkoła],"",0)</f>
        <v>SP 14 Lubin</v>
      </c>
      <c r="H175" s="13">
        <v>6</v>
      </c>
      <c r="I175" s="13">
        <v>3</v>
      </c>
      <c r="J175" s="13">
        <v>6</v>
      </c>
      <c r="M175" s="14">
        <f>_xlfn.XLOOKUP(Matka[[#This Row],[1]],$B$2:$B$13,$C$2:$C$13,0,0)</f>
        <v>0</v>
      </c>
      <c r="N175" s="14">
        <f>_xlfn.XLOOKUP(Matka[[#This Row],[2]],$B$2:$B$13,$C$2:$C$13,0,0)</f>
        <v>3</v>
      </c>
      <c r="O175" s="14">
        <f>_xlfn.XLOOKUP(Matka[[#This Row],[3]],$B$2:$B$13,$C$2:$C$13,0,0)</f>
        <v>5</v>
      </c>
      <c r="P175" s="14">
        <f>_xlfn.XLOOKUP(Matka[[#This Row],[4]],$B$2:$B$13,$C$2:$C$13,0,0)</f>
        <v>3</v>
      </c>
      <c r="Q175" s="14">
        <f>_xlfn.XLOOKUP(Matka[[#This Row],[5]],$B$2:$B$13,$C$2:$C$13,0,0)</f>
        <v>0</v>
      </c>
      <c r="R175" s="14">
        <f>_xlfn.XLOOKUP(Matka[[#This Row],[6]],$B$2:$B$13,$C$2:$C$13,0,0)</f>
        <v>0</v>
      </c>
      <c r="S175" s="15">
        <v>0</v>
      </c>
      <c r="T175" s="15">
        <v>0</v>
      </c>
      <c r="U175" s="15">
        <v>2.25</v>
      </c>
      <c r="V175" s="15">
        <v>1.25</v>
      </c>
      <c r="W175" s="15">
        <v>0</v>
      </c>
      <c r="X175" s="15">
        <v>0</v>
      </c>
      <c r="Y175" s="14">
        <f t="shared" si="3"/>
        <v>11</v>
      </c>
      <c r="Z175" s="15">
        <f>SUM(Matka[[#This Row],[Edycja I]:[Sztafety VI]])</f>
        <v>14.5</v>
      </c>
      <c r="AA175" s="14" t="str">
        <f>_xlfn.TEXTJOIN(" | ",1,Matka[[#This Row],[Top1]],Matka[[#This Row],[Top2]],Matka[[#This Row],[Top3]],Matka[[#This Row],[Top4]])</f>
        <v>3 | 6 | 6 | 99</v>
      </c>
      <c r="AB175" s="14">
        <f>IFERROR(SMALL(Matka[[#This Row],[1]:[6]],1),99)</f>
        <v>3</v>
      </c>
      <c r="AC175" s="14">
        <f>IFERROR(SMALL(Matka[[#This Row],[1]:[6]],2),99)</f>
        <v>6</v>
      </c>
      <c r="AD175" s="14">
        <f>IFERROR(SMALL(Matka[[#This Row],[1]:[6]],3),99)</f>
        <v>6</v>
      </c>
      <c r="AE175" s="14">
        <f>IFERROR(SMALL(Matka[[#This Row],[1]:[6]],4),99)</f>
        <v>99</v>
      </c>
    </row>
    <row r="176" spans="1:31" hidden="1" x14ac:dyDescent="0.25">
      <c r="A176" s="3">
        <v>166</v>
      </c>
      <c r="B176" t="s">
        <v>3219</v>
      </c>
      <c r="C176" s="13" t="str">
        <f>_xlfn.XLOOKUP(Matka[[#This Row],[Nazwisko i Imię]],Licencje[Nazw i imię],Licencje[Płeć],"",0)</f>
        <v>M</v>
      </c>
      <c r="D176" s="13" t="str">
        <f>_xlfn.XLOOKUP(Matka[[#This Row],[Nazwisko i Imię]],Licencje[Nazw i imię],Licencje[Kat.],"",0)</f>
        <v>F-2</v>
      </c>
      <c r="E176" s="13" t="str">
        <f>_xlfn.XLOOKUP(Matka[[#This Row],[Nazwisko i Imię]],Licencje[Nazw i imię],Licencje[Klub],"",0)</f>
        <v>Fundacja ŁiSW Legia Warszawa</v>
      </c>
      <c r="F176" s="13">
        <f>_xlfn.XLOOKUP(Matka[[#This Row],[Nazwisko i Imię]],Licencje[Nazw i imię],Licencje[Szkoła],"",0)</f>
        <v>0</v>
      </c>
      <c r="J176" s="13">
        <v>2</v>
      </c>
      <c r="M176" s="14">
        <f>_xlfn.XLOOKUP(Matka[[#This Row],[1]],$B$2:$B$13,$C$2:$C$13,0,0)</f>
        <v>0</v>
      </c>
      <c r="N176" s="14">
        <f>_xlfn.XLOOKUP(Matka[[#This Row],[2]],$B$2:$B$13,$C$2:$C$13,0,0)</f>
        <v>0</v>
      </c>
      <c r="O176" s="14">
        <f>_xlfn.XLOOKUP(Matka[[#This Row],[3]],$B$2:$B$13,$C$2:$C$13,0,0)</f>
        <v>0</v>
      </c>
      <c r="P176" s="14">
        <f>_xlfn.XLOOKUP(Matka[[#This Row],[4]],$B$2:$B$13,$C$2:$C$13,0,0)</f>
        <v>7</v>
      </c>
      <c r="Q176" s="14">
        <f>_xlfn.XLOOKUP(Matka[[#This Row],[5]],$B$2:$B$13,$C$2:$C$13,0,0)</f>
        <v>0</v>
      </c>
      <c r="R176" s="14">
        <f>_xlfn.XLOOKUP(Matka[[#This Row],[6]],$B$2:$B$13,$C$2:$C$13,0,0)</f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4">
        <f t="shared" si="3"/>
        <v>7</v>
      </c>
      <c r="Z176" s="15">
        <f>SUM(Matka[[#This Row],[Edycja I]:[Sztafety VI]])</f>
        <v>7</v>
      </c>
      <c r="AA176" s="14" t="str">
        <f>_xlfn.TEXTJOIN(" | ",1,Matka[[#This Row],[Top1]],Matka[[#This Row],[Top2]],Matka[[#This Row],[Top3]],Matka[[#This Row],[Top4]])</f>
        <v>2 | 99 | 99 | 99</v>
      </c>
      <c r="AB176" s="14">
        <f>IFERROR(SMALL(Matka[[#This Row],[1]:[6]],1),99)</f>
        <v>2</v>
      </c>
      <c r="AC176" s="14">
        <f>IFERROR(SMALL(Matka[[#This Row],[1]:[6]],2),99)</f>
        <v>99</v>
      </c>
      <c r="AD176" s="14">
        <f>IFERROR(SMALL(Matka[[#This Row],[1]:[6]],3),99)</f>
        <v>99</v>
      </c>
      <c r="AE176" s="14">
        <f>IFERROR(SMALL(Matka[[#This Row],[1]:[6]],4),99)</f>
        <v>99</v>
      </c>
    </row>
    <row r="177" spans="1:31" x14ac:dyDescent="0.25">
      <c r="A177" s="3">
        <v>167</v>
      </c>
      <c r="B177" t="s">
        <v>3218</v>
      </c>
      <c r="C177" s="13" t="s">
        <v>9</v>
      </c>
      <c r="D177" s="13" t="s">
        <v>10</v>
      </c>
      <c r="E177" s="13" t="s">
        <v>50</v>
      </c>
      <c r="F177" s="13" t="str">
        <f>_xlfn.XLOOKUP(Matka[[#This Row],[Nazwisko i Imię]],Licencje[Nazw i imię],Licencje[Szkoła],"",0)</f>
        <v/>
      </c>
      <c r="M177" s="14">
        <f>_xlfn.XLOOKUP(Matka[[#This Row],[1]],$B$2:$B$13,$C$2:$C$13,0,0)</f>
        <v>0</v>
      </c>
      <c r="N177" s="14">
        <f>_xlfn.XLOOKUP(Matka[[#This Row],[2]],$B$2:$B$13,$C$2:$C$13,0,0)</f>
        <v>0</v>
      </c>
      <c r="O177" s="14">
        <f>_xlfn.XLOOKUP(Matka[[#This Row],[3]],$B$2:$B$13,$C$2:$C$13,0,0)</f>
        <v>0</v>
      </c>
      <c r="P177" s="14">
        <f>_xlfn.XLOOKUP(Matka[[#This Row],[4]],$B$2:$B$13,$C$2:$C$13,0,0)</f>
        <v>0</v>
      </c>
      <c r="Q177" s="14">
        <f>_xlfn.XLOOKUP(Matka[[#This Row],[5]],$B$2:$B$13,$C$2:$C$13,0,0)</f>
        <v>0</v>
      </c>
      <c r="R177" s="14">
        <f>_xlfn.XLOOKUP(Matka[[#This Row],[6]],$B$2:$B$13,$C$2:$C$13,0,0)</f>
        <v>0</v>
      </c>
      <c r="S177" s="15">
        <v>4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4">
        <f t="shared" si="3"/>
        <v>0</v>
      </c>
      <c r="Z177" s="15">
        <f>SUM(Matka[[#This Row],[Edycja I]:[Sztafety VI]])</f>
        <v>4</v>
      </c>
      <c r="AA177" s="14" t="str">
        <f>_xlfn.TEXTJOIN(" | ",1,Matka[[#This Row],[Top1]],Matka[[#This Row],[Top2]],Matka[[#This Row],[Top3]],Matka[[#This Row],[Top4]])</f>
        <v>99 | 99 | 99 | 99</v>
      </c>
      <c r="AB177" s="14">
        <f>IFERROR(SMALL(Matka[[#This Row],[1]:[6]],1),99)</f>
        <v>99</v>
      </c>
      <c r="AC177" s="14">
        <f>IFERROR(SMALL(Matka[[#This Row],[1]:[6]],2),99)</f>
        <v>99</v>
      </c>
      <c r="AD177" s="14">
        <f>IFERROR(SMALL(Matka[[#This Row],[1]:[6]],3),99)</f>
        <v>99</v>
      </c>
      <c r="AE177" s="14">
        <f>IFERROR(SMALL(Matka[[#This Row],[1]:[6]],4),99)</f>
        <v>99</v>
      </c>
    </row>
    <row r="178" spans="1:31" x14ac:dyDescent="0.25">
      <c r="A178" s="3">
        <v>168</v>
      </c>
      <c r="B178" t="s">
        <v>3218</v>
      </c>
      <c r="C178" s="13" t="s">
        <v>9</v>
      </c>
      <c r="D178" s="13" t="s">
        <v>10</v>
      </c>
      <c r="E178" s="13" t="s">
        <v>92</v>
      </c>
      <c r="F178" s="13" t="str">
        <f>_xlfn.XLOOKUP(Matka[[#This Row],[Nazwisko i Imię]],Licencje[Nazw i imię],Licencje[Szkoła],"",0)</f>
        <v/>
      </c>
      <c r="M178" s="14">
        <f>_xlfn.XLOOKUP(Matka[[#This Row],[1]],$B$2:$B$13,$C$2:$C$13,0,0)</f>
        <v>0</v>
      </c>
      <c r="N178" s="14">
        <f>_xlfn.XLOOKUP(Matka[[#This Row],[2]],$B$2:$B$13,$C$2:$C$13,0,0)</f>
        <v>0</v>
      </c>
      <c r="O178" s="14">
        <f>_xlfn.XLOOKUP(Matka[[#This Row],[3]],$B$2:$B$13,$C$2:$C$13,0,0)</f>
        <v>0</v>
      </c>
      <c r="P178" s="14">
        <f>_xlfn.XLOOKUP(Matka[[#This Row],[4]],$B$2:$B$13,$C$2:$C$13,0,0)</f>
        <v>0</v>
      </c>
      <c r="Q178" s="14">
        <f>_xlfn.XLOOKUP(Matka[[#This Row],[5]],$B$2:$B$13,$C$2:$C$13,0,0)</f>
        <v>0</v>
      </c>
      <c r="R178" s="14">
        <f>_xlfn.XLOOKUP(Matka[[#This Row],[6]],$B$2:$B$13,$C$2:$C$13,0,0)</f>
        <v>0</v>
      </c>
      <c r="S178" s="15">
        <v>9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4">
        <f t="shared" si="3"/>
        <v>0</v>
      </c>
      <c r="Z178" s="15">
        <f>SUM(Matka[[#This Row],[Edycja I]:[Sztafety VI]])</f>
        <v>9</v>
      </c>
      <c r="AA178" s="14" t="str">
        <f>_xlfn.TEXTJOIN(" | ",1,Matka[[#This Row],[Top1]],Matka[[#This Row],[Top2]],Matka[[#This Row],[Top3]],Matka[[#This Row],[Top4]])</f>
        <v>99 | 99 | 99 | 99</v>
      </c>
      <c r="AB178" s="14">
        <f>IFERROR(SMALL(Matka[[#This Row],[1]:[6]],1),99)</f>
        <v>99</v>
      </c>
      <c r="AC178" s="14">
        <f>IFERROR(SMALL(Matka[[#This Row],[1]:[6]],2),99)</f>
        <v>99</v>
      </c>
      <c r="AD178" s="14">
        <f>IFERROR(SMALL(Matka[[#This Row],[1]:[6]],3),99)</f>
        <v>99</v>
      </c>
      <c r="AE178" s="14">
        <f>IFERROR(SMALL(Matka[[#This Row],[1]:[6]],4),99)</f>
        <v>99</v>
      </c>
    </row>
    <row r="179" spans="1:31" hidden="1" x14ac:dyDescent="0.25">
      <c r="A179" s="3">
        <v>169</v>
      </c>
      <c r="B179" t="s">
        <v>3227</v>
      </c>
      <c r="C179" s="13" t="str">
        <f>_xlfn.XLOOKUP(Matka[[#This Row],[Nazwisko i Imię]],Licencje[Nazw i imię],Licencje[Płeć],"",0)</f>
        <v>K</v>
      </c>
      <c r="D179" s="13" t="str">
        <f>_xlfn.XLOOKUP(Matka[[#This Row],[Nazwisko i Imię]],Licencje[Nazw i imię],Licencje[Kat.],"",0)</f>
        <v>E-2</v>
      </c>
      <c r="E179" s="13" t="str">
        <f>_xlfn.XLOOKUP(Matka[[#This Row],[Nazwisko i Imię]],Licencje[Nazw i imię],Licencje[Klub],"",0)</f>
        <v>SKŁ Górnik Sanok</v>
      </c>
      <c r="F179" s="13" t="str">
        <f>_xlfn.XLOOKUP(Matka[[#This Row],[Nazwisko i Imię]],Licencje[Nazw i imię],Licencje[Szkoła],"",0)</f>
        <v>SP Kostarowce</v>
      </c>
      <c r="M179" s="14">
        <f>_xlfn.XLOOKUP(Matka[[#This Row],[1]],$B$2:$B$13,$C$2:$C$13,0,0)</f>
        <v>0</v>
      </c>
      <c r="N179" s="14">
        <f>_xlfn.XLOOKUP(Matka[[#This Row],[2]],$B$2:$B$13,$C$2:$C$13,0,0)</f>
        <v>0</v>
      </c>
      <c r="O179" s="14">
        <f>_xlfn.XLOOKUP(Matka[[#This Row],[3]],$B$2:$B$13,$C$2:$C$13,0,0)</f>
        <v>0</v>
      </c>
      <c r="P179" s="14">
        <f>_xlfn.XLOOKUP(Matka[[#This Row],[4]],$B$2:$B$13,$C$2:$C$13,0,0)</f>
        <v>0</v>
      </c>
      <c r="Q179" s="14">
        <f>_xlfn.XLOOKUP(Matka[[#This Row],[5]],$B$2:$B$13,$C$2:$C$13,0,0)</f>
        <v>0</v>
      </c>
      <c r="R179" s="14">
        <f>_xlfn.XLOOKUP(Matka[[#This Row],[6]],$B$2:$B$13,$C$2:$C$13,0,0)</f>
        <v>0</v>
      </c>
      <c r="S179" s="15">
        <v>0</v>
      </c>
      <c r="T179" s="15">
        <v>0</v>
      </c>
      <c r="U179" s="15">
        <v>0</v>
      </c>
      <c r="V179" s="15">
        <v>0.25</v>
      </c>
      <c r="W179" s="15">
        <v>0</v>
      </c>
      <c r="X179" s="15">
        <v>0</v>
      </c>
      <c r="Y179" s="14">
        <f t="shared" si="3"/>
        <v>0</v>
      </c>
      <c r="Z179" s="15">
        <f>SUM(Matka[[#This Row],[Edycja I]:[Sztafety VI]])</f>
        <v>0.25</v>
      </c>
      <c r="AA179" s="14" t="str">
        <f>_xlfn.TEXTJOIN(" | ",1,Matka[[#This Row],[Top1]],Matka[[#This Row],[Top2]],Matka[[#This Row],[Top3]],Matka[[#This Row],[Top4]])</f>
        <v>99 | 99 | 99 | 99</v>
      </c>
      <c r="AB179" s="14">
        <f>IFERROR(SMALL(Matka[[#This Row],[1]:[6]],1),99)</f>
        <v>99</v>
      </c>
      <c r="AC179" s="14">
        <f>IFERROR(SMALL(Matka[[#This Row],[1]:[6]],2),99)</f>
        <v>99</v>
      </c>
      <c r="AD179" s="14">
        <f>IFERROR(SMALL(Matka[[#This Row],[1]:[6]],3),99)</f>
        <v>99</v>
      </c>
      <c r="AE179" s="14">
        <f>IFERROR(SMALL(Matka[[#This Row],[1]:[6]],4),99)</f>
        <v>99</v>
      </c>
    </row>
    <row r="180" spans="1:31" hidden="1" x14ac:dyDescent="0.25">
      <c r="A180" s="3">
        <v>170</v>
      </c>
      <c r="B180" t="s">
        <v>2284</v>
      </c>
      <c r="C180" s="13" t="str">
        <f>_xlfn.XLOOKUP(Matka[[#This Row],[Nazwisko i Imię]],Licencje[Nazw i imię],Licencje[Płeć],"",0)</f>
        <v>M</v>
      </c>
      <c r="D180" s="13" t="str">
        <f>_xlfn.XLOOKUP(Matka[[#This Row],[Nazwisko i Imię]],Licencje[Nazw i imię],Licencje[Kat.],"",0)</f>
        <v>E-2</v>
      </c>
      <c r="E180" s="13" t="str">
        <f>_xlfn.XLOOKUP(Matka[[#This Row],[Nazwisko i Imię]],Licencje[Nazw i imię],Licencje[Klub],"",0)</f>
        <v>Akademia Sportowego Rozwoju Natalii Czerwonki</v>
      </c>
      <c r="F180" s="13" t="str">
        <f>_xlfn.XLOOKUP(Matka[[#This Row],[Nazwisko i Imię]],Licencje[Nazw i imię],Licencje[Szkoła],"",0)</f>
        <v>SP nr 8 Lubin</v>
      </c>
      <c r="M180" s="14">
        <f>_xlfn.XLOOKUP(Matka[[#This Row],[1]],$B$2:$B$13,$C$2:$C$13,0,0)</f>
        <v>0</v>
      </c>
      <c r="N180" s="14">
        <f>_xlfn.XLOOKUP(Matka[[#This Row],[2]],$B$2:$B$13,$C$2:$C$13,0,0)</f>
        <v>0</v>
      </c>
      <c r="O180" s="14">
        <f>_xlfn.XLOOKUP(Matka[[#This Row],[3]],$B$2:$B$13,$C$2:$C$13,0,0)</f>
        <v>0</v>
      </c>
      <c r="P180" s="14">
        <f>_xlfn.XLOOKUP(Matka[[#This Row],[4]],$B$2:$B$13,$C$2:$C$13,0,0)</f>
        <v>0</v>
      </c>
      <c r="Q180" s="14">
        <f>_xlfn.XLOOKUP(Matka[[#This Row],[5]],$B$2:$B$13,$C$2:$C$13,0,0)</f>
        <v>0</v>
      </c>
      <c r="R180" s="14">
        <f>_xlfn.XLOOKUP(Matka[[#This Row],[6]],$B$2:$B$13,$C$2:$C$13,0,0)</f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4">
        <f t="shared" si="3"/>
        <v>0</v>
      </c>
      <c r="Z180" s="15">
        <f>SUM(Matka[[#This Row],[Edycja I]:[Sztafety VI]])</f>
        <v>0</v>
      </c>
      <c r="AA180" s="14" t="str">
        <f>_xlfn.TEXTJOIN(" | ",1,Matka[[#This Row],[Top1]],Matka[[#This Row],[Top2]],Matka[[#This Row],[Top3]],Matka[[#This Row],[Top4]])</f>
        <v>99 | 99 | 99 | 99</v>
      </c>
      <c r="AB180" s="14">
        <f>IFERROR(SMALL(Matka[[#This Row],[1]:[6]],1),99)</f>
        <v>99</v>
      </c>
      <c r="AC180" s="14">
        <f>IFERROR(SMALL(Matka[[#This Row],[1]:[6]],2),99)</f>
        <v>99</v>
      </c>
      <c r="AD180" s="14">
        <f>IFERROR(SMALL(Matka[[#This Row],[1]:[6]],3),99)</f>
        <v>99</v>
      </c>
      <c r="AE180" s="14">
        <f>IFERROR(SMALL(Matka[[#This Row],[1]:[6]],4),99)</f>
        <v>99</v>
      </c>
    </row>
    <row r="181" spans="1:31" hidden="1" x14ac:dyDescent="0.25">
      <c r="A181" s="3">
        <v>171</v>
      </c>
      <c r="B181" t="s">
        <v>3226</v>
      </c>
      <c r="C181" s="13" t="str">
        <f>_xlfn.XLOOKUP(Matka[[#This Row],[Nazwisko i Imię]],Licencje[Nazw i imię],Licencje[Płeć],"",0)</f>
        <v>K</v>
      </c>
      <c r="D181" s="13" t="str">
        <f>_xlfn.XLOOKUP(Matka[[#This Row],[Nazwisko i Imię]],Licencje[Nazw i imię],Licencje[Kat.],"",0)</f>
        <v>F-2</v>
      </c>
      <c r="E181" s="13" t="str">
        <f>_xlfn.XLOOKUP(Matka[[#This Row],[Nazwisko i Imię]],Licencje[Nazw i imię],Licencje[Klub],"",0)</f>
        <v>SKŁ Górnik Sanok</v>
      </c>
      <c r="F181" s="13" t="str">
        <f>_xlfn.XLOOKUP(Matka[[#This Row],[Nazwisko i Imię]],Licencje[Nazw i imię],Licencje[Szkoła],"",0)</f>
        <v>SP 3 Sanok</v>
      </c>
      <c r="K181" s="13">
        <v>8</v>
      </c>
      <c r="M181" s="14">
        <f>_xlfn.XLOOKUP(Matka[[#This Row],[1]],$B$2:$B$13,$C$2:$C$13,0,0)</f>
        <v>0</v>
      </c>
      <c r="N181" s="14">
        <f>_xlfn.XLOOKUP(Matka[[#This Row],[2]],$B$2:$B$13,$C$2:$C$13,0,0)</f>
        <v>0</v>
      </c>
      <c r="O181" s="14">
        <f>_xlfn.XLOOKUP(Matka[[#This Row],[3]],$B$2:$B$13,$C$2:$C$13,0,0)</f>
        <v>0</v>
      </c>
      <c r="P181" s="14">
        <f>_xlfn.XLOOKUP(Matka[[#This Row],[4]],$B$2:$B$13,$C$2:$C$13,0,0)</f>
        <v>0</v>
      </c>
      <c r="Q181" s="14">
        <f>_xlfn.XLOOKUP(Matka[[#This Row],[5]],$B$2:$B$13,$C$2:$C$13,0,0)</f>
        <v>2</v>
      </c>
      <c r="R181" s="14">
        <f>_xlfn.XLOOKUP(Matka[[#This Row],[6]],$B$2:$B$13,$C$2:$C$13,0,0)</f>
        <v>0</v>
      </c>
      <c r="S181" s="15">
        <v>0</v>
      </c>
      <c r="T181" s="15">
        <v>0</v>
      </c>
      <c r="U181" s="15">
        <v>0</v>
      </c>
      <c r="V181" s="15">
        <v>0.5</v>
      </c>
      <c r="W181" s="15">
        <v>0.75</v>
      </c>
      <c r="X181" s="15">
        <v>0</v>
      </c>
      <c r="Y181" s="14">
        <f t="shared" si="3"/>
        <v>2</v>
      </c>
      <c r="Z181" s="15">
        <f>SUM(Matka[[#This Row],[Edycja I]:[Sztafety VI]])</f>
        <v>3.25</v>
      </c>
      <c r="AA181" s="14" t="str">
        <f>_xlfn.TEXTJOIN(" | ",1,Matka[[#This Row],[Top1]],Matka[[#This Row],[Top2]],Matka[[#This Row],[Top3]],Matka[[#This Row],[Top4]])</f>
        <v>8 | 99 | 99 | 99</v>
      </c>
      <c r="AB181" s="14">
        <f>IFERROR(SMALL(Matka[[#This Row],[1]:[6]],1),99)</f>
        <v>8</v>
      </c>
      <c r="AC181" s="14">
        <f>IFERROR(SMALL(Matka[[#This Row],[1]:[6]],2),99)</f>
        <v>99</v>
      </c>
      <c r="AD181" s="14">
        <f>IFERROR(SMALL(Matka[[#This Row],[1]:[6]],3),99)</f>
        <v>99</v>
      </c>
      <c r="AE181" s="14">
        <f>IFERROR(SMALL(Matka[[#This Row],[1]:[6]],4),99)</f>
        <v>99</v>
      </c>
    </row>
    <row r="182" spans="1:31" hidden="1" x14ac:dyDescent="0.25">
      <c r="A182" s="3">
        <v>172</v>
      </c>
      <c r="B182" t="s">
        <v>3238</v>
      </c>
      <c r="C182" s="13" t="str">
        <f>_xlfn.XLOOKUP(Matka[[#This Row],[Nazwisko i Imię]],Licencje[Nazw i imię],Licencje[Płeć],"",0)</f>
        <v>K</v>
      </c>
      <c r="D182" s="13" t="str">
        <f>_xlfn.XLOOKUP(Matka[[#This Row],[Nazwisko i Imię]],Licencje[Nazw i imię],Licencje[Kat.],"",0)</f>
        <v>D-2</v>
      </c>
      <c r="E182" s="13" t="str">
        <f>_xlfn.XLOOKUP(Matka[[#This Row],[Nazwisko i Imię]],Licencje[Nazw i imię],Licencje[Klub],"",0)</f>
        <v>UKS Sprint Sanok</v>
      </c>
      <c r="F182" s="13" t="str">
        <f>_xlfn.XLOOKUP(Matka[[#This Row],[Nazwisko i Imię]],Licencje[Nazw i imię],Licencje[Szkoła],"",0)</f>
        <v>sp8 Sanok</v>
      </c>
      <c r="K182" s="13">
        <v>11</v>
      </c>
      <c r="M182" s="14">
        <f>_xlfn.XLOOKUP(Matka[[#This Row],[1]],$B$2:$B$13,$C$2:$C$13,0,0)</f>
        <v>0</v>
      </c>
      <c r="N182" s="14">
        <f>_xlfn.XLOOKUP(Matka[[#This Row],[2]],$B$2:$B$13,$C$2:$C$13,0,0)</f>
        <v>0</v>
      </c>
      <c r="O182" s="14">
        <f>_xlfn.XLOOKUP(Matka[[#This Row],[3]],$B$2:$B$13,$C$2:$C$13,0,0)</f>
        <v>0</v>
      </c>
      <c r="P182" s="14">
        <f>_xlfn.XLOOKUP(Matka[[#This Row],[4]],$B$2:$B$13,$C$2:$C$13,0,0)</f>
        <v>0</v>
      </c>
      <c r="Q182" s="14">
        <f>_xlfn.XLOOKUP(Matka[[#This Row],[5]],$B$2:$B$13,$C$2:$C$13,0,0)</f>
        <v>1</v>
      </c>
      <c r="R182" s="14">
        <f>_xlfn.XLOOKUP(Matka[[#This Row],[6]],$B$2:$B$13,$C$2:$C$13,0,0)</f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1</v>
      </c>
      <c r="X182" s="15">
        <v>0</v>
      </c>
      <c r="Y182" s="14">
        <f t="shared" si="3"/>
        <v>1</v>
      </c>
      <c r="Z182" s="15">
        <f>SUM(Matka[[#This Row],[Edycja I]:[Sztafety VI]])</f>
        <v>2</v>
      </c>
      <c r="AA182" s="14" t="str">
        <f>_xlfn.TEXTJOIN(" | ",1,Matka[[#This Row],[Top1]],Matka[[#This Row],[Top2]],Matka[[#This Row],[Top3]],Matka[[#This Row],[Top4]])</f>
        <v>11 | 99 | 99 | 99</v>
      </c>
      <c r="AB182" s="14">
        <f>IFERROR(SMALL(Matka[[#This Row],[1]:[6]],1),99)</f>
        <v>11</v>
      </c>
      <c r="AC182" s="14">
        <f>IFERROR(SMALL(Matka[[#This Row],[1]:[6]],2),99)</f>
        <v>99</v>
      </c>
      <c r="AD182" s="14">
        <f>IFERROR(SMALL(Matka[[#This Row],[1]:[6]],3),99)</f>
        <v>99</v>
      </c>
      <c r="AE182" s="14">
        <f>IFERROR(SMALL(Matka[[#This Row],[1]:[6]],4),99)</f>
        <v>99</v>
      </c>
    </row>
    <row r="183" spans="1:31" hidden="1" x14ac:dyDescent="0.25">
      <c r="A183" s="3">
        <v>173</v>
      </c>
      <c r="B183" t="s">
        <v>2270</v>
      </c>
      <c r="C183" s="13" t="str">
        <f>_xlfn.XLOOKUP(Matka[[#This Row],[Nazwisko i Imię]],Licencje[Nazw i imię],Licencje[Płeć],"",0)</f>
        <v>K</v>
      </c>
      <c r="D183" s="13" t="str">
        <f>_xlfn.XLOOKUP(Matka[[#This Row],[Nazwisko i Imię]],Licencje[Nazw i imię],Licencje[Kat.],"",0)</f>
        <v>E-2</v>
      </c>
      <c r="E183" s="13" t="str">
        <f>_xlfn.XLOOKUP(Matka[[#This Row],[Nazwisko i Imię]],Licencje[Nazw i imię],Licencje[Klub],"",0)</f>
        <v>UKS Sparta Grodzisk Mazowiecki</v>
      </c>
      <c r="F183" s="13" t="str">
        <f>_xlfn.XLOOKUP(Matka[[#This Row],[Nazwisko i Imię]],Licencje[Nazw i imię],Licencje[Szkoła],"",0)</f>
        <v>SP 2 Grodzisk mazowiecki</v>
      </c>
      <c r="H183" s="13">
        <v>5</v>
      </c>
      <c r="I183" s="13">
        <v>3</v>
      </c>
      <c r="J183" s="13">
        <v>4</v>
      </c>
      <c r="K183" s="13">
        <v>3</v>
      </c>
      <c r="M183" s="14">
        <f>_xlfn.XLOOKUP(Matka[[#This Row],[1]],$B$2:$B$13,$C$2:$C$13,0,0)</f>
        <v>0</v>
      </c>
      <c r="N183" s="14">
        <f>_xlfn.XLOOKUP(Matka[[#This Row],[2]],$B$2:$B$13,$C$2:$C$13,0,0)</f>
        <v>3</v>
      </c>
      <c r="O183" s="14">
        <f>_xlfn.XLOOKUP(Matka[[#This Row],[3]],$B$2:$B$13,$C$2:$C$13,0,0)</f>
        <v>5</v>
      </c>
      <c r="P183" s="14">
        <f>_xlfn.XLOOKUP(Matka[[#This Row],[4]],$B$2:$B$13,$C$2:$C$13,0,0)</f>
        <v>4</v>
      </c>
      <c r="Q183" s="14">
        <f>_xlfn.XLOOKUP(Matka[[#This Row],[5]],$B$2:$B$13,$C$2:$C$13,0,0)</f>
        <v>5</v>
      </c>
      <c r="R183" s="14">
        <f>_xlfn.XLOOKUP(Matka[[#This Row],[6]],$B$2:$B$13,$C$2:$C$13,0,0)</f>
        <v>0</v>
      </c>
      <c r="S183" s="15">
        <v>0</v>
      </c>
      <c r="T183" s="15">
        <v>0</v>
      </c>
      <c r="U183" s="15">
        <v>1.25</v>
      </c>
      <c r="V183" s="15">
        <v>1.25</v>
      </c>
      <c r="W183" s="15">
        <v>1.75</v>
      </c>
      <c r="X183" s="15">
        <v>0</v>
      </c>
      <c r="Y183" s="14">
        <f t="shared" si="3"/>
        <v>17</v>
      </c>
      <c r="Z183" s="15">
        <f>SUM(Matka[[#This Row],[Edycja I]:[Sztafety VI]])</f>
        <v>21.25</v>
      </c>
      <c r="AA183" s="14" t="str">
        <f>_xlfn.TEXTJOIN(" | ",1,Matka[[#This Row],[Top1]],Matka[[#This Row],[Top2]],Matka[[#This Row],[Top3]],Matka[[#This Row],[Top4]])</f>
        <v>3 | 3 | 4 | 5</v>
      </c>
      <c r="AB183" s="14">
        <f>IFERROR(SMALL(Matka[[#This Row],[1]:[6]],1),99)</f>
        <v>3</v>
      </c>
      <c r="AC183" s="14">
        <f>IFERROR(SMALL(Matka[[#This Row],[1]:[6]],2),99)</f>
        <v>3</v>
      </c>
      <c r="AD183" s="14">
        <f>IFERROR(SMALL(Matka[[#This Row],[1]:[6]],3),99)</f>
        <v>4</v>
      </c>
      <c r="AE183" s="14">
        <f>IFERROR(SMALL(Matka[[#This Row],[1]:[6]],4),99)</f>
        <v>5</v>
      </c>
    </row>
    <row r="184" spans="1:31" hidden="1" x14ac:dyDescent="0.25">
      <c r="A184" s="3">
        <v>174</v>
      </c>
      <c r="B184" t="s">
        <v>3217</v>
      </c>
      <c r="C184" s="13" t="str">
        <f>_xlfn.XLOOKUP(Matka[[#This Row],[Nazwisko i Imię]],Licencje[Nazw i imię],Licencje[Płeć],"",0)</f>
        <v>K</v>
      </c>
      <c r="D184" s="13" t="str">
        <f>_xlfn.XLOOKUP(Matka[[#This Row],[Nazwisko i Imię]],Licencje[Nazw i imię],Licencje[Kat.],"",0)</f>
        <v>D-1</v>
      </c>
      <c r="E184" s="13" t="str">
        <f>_xlfn.XLOOKUP(Matka[[#This Row],[Nazwisko i Imię]],Licencje[Nazw i imię],Licencje[Klub],"",0)</f>
        <v>UKS Sparta Grodzisk Mazowiecki</v>
      </c>
      <c r="F184" s="13" t="str">
        <f>_xlfn.XLOOKUP(Matka[[#This Row],[Nazwisko i Imię]],Licencje[Nazw i imię],Licencje[Szkoła],"",0)</f>
        <v>SP2</v>
      </c>
      <c r="K184" s="13">
        <v>11</v>
      </c>
      <c r="M184" s="14">
        <f>_xlfn.XLOOKUP(Matka[[#This Row],[1]],$B$2:$B$13,$C$2:$C$13,0,0)</f>
        <v>0</v>
      </c>
      <c r="N184" s="14">
        <f>_xlfn.XLOOKUP(Matka[[#This Row],[2]],$B$2:$B$13,$C$2:$C$13,0,0)</f>
        <v>0</v>
      </c>
      <c r="O184" s="14">
        <f>_xlfn.XLOOKUP(Matka[[#This Row],[3]],$B$2:$B$13,$C$2:$C$13,0,0)</f>
        <v>0</v>
      </c>
      <c r="P184" s="14">
        <f>_xlfn.XLOOKUP(Matka[[#This Row],[4]],$B$2:$B$13,$C$2:$C$13,0,0)</f>
        <v>0</v>
      </c>
      <c r="Q184" s="14">
        <f>_xlfn.XLOOKUP(Matka[[#This Row],[5]],$B$2:$B$13,$C$2:$C$13,0,0)</f>
        <v>1</v>
      </c>
      <c r="R184" s="14">
        <f>_xlfn.XLOOKUP(Matka[[#This Row],[6]],$B$2:$B$13,$C$2:$C$13,0,0)</f>
        <v>0</v>
      </c>
      <c r="S184" s="15">
        <v>0</v>
      </c>
      <c r="T184" s="15">
        <v>0</v>
      </c>
      <c r="U184" s="15">
        <f>2/3</f>
        <v>0.66666666666666663</v>
      </c>
      <c r="V184" s="15">
        <v>0</v>
      </c>
      <c r="W184" s="15">
        <f>2/3</f>
        <v>0.66666666666666663</v>
      </c>
      <c r="X184" s="15">
        <v>0</v>
      </c>
      <c r="Y184" s="14">
        <f t="shared" si="3"/>
        <v>1</v>
      </c>
      <c r="Z184" s="15">
        <f>SUM(Matka[[#This Row],[Edycja I]:[Sztafety VI]])</f>
        <v>2.333333333333333</v>
      </c>
      <c r="AA184" s="14" t="str">
        <f>_xlfn.TEXTJOIN(" | ",1,Matka[[#This Row],[Top1]],Matka[[#This Row],[Top2]],Matka[[#This Row],[Top3]],Matka[[#This Row],[Top4]])</f>
        <v>11 | 99 | 99 | 99</v>
      </c>
      <c r="AB184" s="14">
        <f>IFERROR(SMALL(Matka[[#This Row],[1]:[6]],1),99)</f>
        <v>11</v>
      </c>
      <c r="AC184" s="14">
        <f>IFERROR(SMALL(Matka[[#This Row],[1]:[6]],2),99)</f>
        <v>99</v>
      </c>
      <c r="AD184" s="14">
        <f>IFERROR(SMALL(Matka[[#This Row],[1]:[6]],3),99)</f>
        <v>99</v>
      </c>
      <c r="AE184" s="14">
        <f>IFERROR(SMALL(Matka[[#This Row],[1]:[6]],4),99)</f>
        <v>99</v>
      </c>
    </row>
    <row r="185" spans="1:31" hidden="1" x14ac:dyDescent="0.25">
      <c r="A185" s="3">
        <v>175</v>
      </c>
      <c r="B185" t="s">
        <v>3239</v>
      </c>
      <c r="C185" s="13" t="str">
        <f>_xlfn.XLOOKUP(Matka[[#This Row],[Nazwisko i Imię]],Licencje[Nazw i imię],Licencje[Płeć],"",0)</f>
        <v>K</v>
      </c>
      <c r="D185" s="13" t="str">
        <f>_xlfn.XLOOKUP(Matka[[#This Row],[Nazwisko i Imię]],Licencje[Nazw i imię],Licencje[Kat.],"",0)</f>
        <v>D-2</v>
      </c>
      <c r="E185" s="13" t="str">
        <f>_xlfn.XLOOKUP(Matka[[#This Row],[Nazwisko i Imię]],Licencje[Nazw i imię],Licencje[Klub],"",0)</f>
        <v>SKŁ Górnik Sanok</v>
      </c>
      <c r="F185" s="13" t="str">
        <f>_xlfn.XLOOKUP(Matka[[#This Row],[Nazwisko i Imię]],Licencje[Nazw i imię],Licencje[Szkoła],"",0)</f>
        <v>SP 3 Sanok</v>
      </c>
      <c r="K185" s="13">
        <v>12</v>
      </c>
      <c r="M185" s="14">
        <f>_xlfn.XLOOKUP(Matka[[#This Row],[1]],$B$2:$B$13,$C$2:$C$13,0,0)</f>
        <v>0</v>
      </c>
      <c r="N185" s="14">
        <f>_xlfn.XLOOKUP(Matka[[#This Row],[2]],$B$2:$B$13,$C$2:$C$13,0,0)</f>
        <v>0</v>
      </c>
      <c r="O185" s="14">
        <f>_xlfn.XLOOKUP(Matka[[#This Row],[3]],$B$2:$B$13,$C$2:$C$13,0,0)</f>
        <v>0</v>
      </c>
      <c r="P185" s="14">
        <f>_xlfn.XLOOKUP(Matka[[#This Row],[4]],$B$2:$B$13,$C$2:$C$13,0,0)</f>
        <v>0</v>
      </c>
      <c r="Q185" s="14">
        <f>_xlfn.XLOOKUP(Matka[[#This Row],[5]],$B$2:$B$13,$C$2:$C$13,0,0)</f>
        <v>1</v>
      </c>
      <c r="R185" s="14">
        <f>_xlfn.XLOOKUP(Matka[[#This Row],[6]],$B$2:$B$13,$C$2:$C$13,0,0)</f>
        <v>0</v>
      </c>
      <c r="S185" s="15">
        <v>0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4">
        <f t="shared" si="3"/>
        <v>1</v>
      </c>
      <c r="Z185" s="15">
        <f>SUM(Matka[[#This Row],[Edycja I]:[Sztafety VI]])</f>
        <v>1</v>
      </c>
      <c r="AA185" s="14" t="str">
        <f>_xlfn.TEXTJOIN(" | ",1,Matka[[#This Row],[Top1]],Matka[[#This Row],[Top2]],Matka[[#This Row],[Top3]],Matka[[#This Row],[Top4]])</f>
        <v>12 | 99 | 99 | 99</v>
      </c>
      <c r="AB185" s="14">
        <f>IFERROR(SMALL(Matka[[#This Row],[1]:[6]],1),99)</f>
        <v>12</v>
      </c>
      <c r="AC185" s="14">
        <f>IFERROR(SMALL(Matka[[#This Row],[1]:[6]],2),99)</f>
        <v>99</v>
      </c>
      <c r="AD185" s="14">
        <f>IFERROR(SMALL(Matka[[#This Row],[1]:[6]],3),99)</f>
        <v>99</v>
      </c>
      <c r="AE185" s="14">
        <f>IFERROR(SMALL(Matka[[#This Row],[1]:[6]],4),99)</f>
        <v>99</v>
      </c>
    </row>
    <row r="186" spans="1:31" hidden="1" x14ac:dyDescent="0.25">
      <c r="A186" s="3">
        <v>176</v>
      </c>
      <c r="B186" t="s">
        <v>2304</v>
      </c>
      <c r="C186" s="13" t="str">
        <f>_xlfn.XLOOKUP(Matka[[#This Row],[Nazwisko i Imię]],Licencje[Nazw i imię],Licencje[Płeć],"",0)</f>
        <v>K</v>
      </c>
      <c r="D186" s="13" t="str">
        <f>_xlfn.XLOOKUP(Matka[[#This Row],[Nazwisko i Imię]],Licencje[Nazw i imię],Licencje[Kat.],"",0)</f>
        <v>D-2</v>
      </c>
      <c r="E186" s="13" t="str">
        <f>_xlfn.XLOOKUP(Matka[[#This Row],[Nazwisko i Imię]],Licencje[Nazw i imię],Licencje[Klub],"",0)</f>
        <v>KS Pilica Tomaszów Mazowiecki</v>
      </c>
      <c r="F186" s="13" t="str">
        <f>_xlfn.XLOOKUP(Matka[[#This Row],[Nazwisko i Imię]],Licencje[Nazw i imię],Licencje[Szkoła],"",0)</f>
        <v>SP 1 Tomaszów Mazowiecki</v>
      </c>
      <c r="M186" s="14">
        <f>_xlfn.XLOOKUP(Matka[[#This Row],[1]],$B$2:$B$13,$C$2:$C$13,0,0)</f>
        <v>0</v>
      </c>
      <c r="N186" s="14">
        <f>_xlfn.XLOOKUP(Matka[[#This Row],[2]],$B$2:$B$13,$C$2:$C$13,0,0)</f>
        <v>0</v>
      </c>
      <c r="O186" s="14">
        <f>_xlfn.XLOOKUP(Matka[[#This Row],[3]],$B$2:$B$13,$C$2:$C$13,0,0)</f>
        <v>0</v>
      </c>
      <c r="P186" s="14">
        <f>_xlfn.XLOOKUP(Matka[[#This Row],[4]],$B$2:$B$13,$C$2:$C$13,0,0)</f>
        <v>0</v>
      </c>
      <c r="Q186" s="14">
        <f>_xlfn.XLOOKUP(Matka[[#This Row],[5]],$B$2:$B$13,$C$2:$C$13,0,0)</f>
        <v>0</v>
      </c>
      <c r="R186" s="14">
        <f>_xlfn.XLOOKUP(Matka[[#This Row],[6]],$B$2:$B$13,$C$2:$C$13,0,0)</f>
        <v>0</v>
      </c>
      <c r="S186" s="15">
        <v>1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4">
        <f t="shared" si="3"/>
        <v>0</v>
      </c>
      <c r="Z186" s="15">
        <f>SUM(Matka[[#This Row],[Edycja I]:[Sztafety VI]])</f>
        <v>1</v>
      </c>
      <c r="AA186" s="14" t="str">
        <f>_xlfn.TEXTJOIN(" | ",1,Matka[[#This Row],[Top1]],Matka[[#This Row],[Top2]],Matka[[#This Row],[Top3]],Matka[[#This Row],[Top4]])</f>
        <v>99 | 99 | 99 | 99</v>
      </c>
      <c r="AB186" s="14">
        <f>IFERROR(SMALL(Matka[[#This Row],[1]:[6]],1),99)</f>
        <v>99</v>
      </c>
      <c r="AC186" s="14">
        <f>IFERROR(SMALL(Matka[[#This Row],[1]:[6]],2),99)</f>
        <v>99</v>
      </c>
      <c r="AD186" s="14">
        <f>IFERROR(SMALL(Matka[[#This Row],[1]:[6]],3),99)</f>
        <v>99</v>
      </c>
      <c r="AE186" s="14">
        <f>IFERROR(SMALL(Matka[[#This Row],[1]:[6]],4),99)</f>
        <v>99</v>
      </c>
    </row>
    <row r="187" spans="1:31" hidden="1" x14ac:dyDescent="0.25">
      <c r="A187" s="3">
        <v>177</v>
      </c>
      <c r="B187" t="s">
        <v>2327</v>
      </c>
      <c r="C187" s="13" t="str">
        <f>_xlfn.XLOOKUP(Matka[[#This Row],[Nazwisko i Imię]],Licencje[Nazw i imię],Licencje[Płeć],"",0)</f>
        <v>K</v>
      </c>
      <c r="D187" s="13" t="str">
        <f>_xlfn.XLOOKUP(Matka[[#This Row],[Nazwisko i Imię]],Licencje[Nazw i imię],Licencje[Kat.],"",0)</f>
        <v>D-2</v>
      </c>
      <c r="E187" s="13" t="str">
        <f>_xlfn.XLOOKUP(Matka[[#This Row],[Nazwisko i Imię]],Licencje[Nazw i imię],Licencje[Klub],"",0)</f>
        <v>Akademia Łyżwiarstwa Kristensen</v>
      </c>
      <c r="F187" s="13" t="str">
        <f>_xlfn.XLOOKUP(Matka[[#This Row],[Nazwisko i Imię]],Licencje[Nazw i imię],Licencje[Szkoła],"",0)</f>
        <v xml:space="preserve">SP Kamień </v>
      </c>
      <c r="M187" s="14">
        <f>_xlfn.XLOOKUP(Matka[[#This Row],[1]],$B$2:$B$13,$C$2:$C$13,0,0)</f>
        <v>0</v>
      </c>
      <c r="N187" s="14">
        <f>_xlfn.XLOOKUP(Matka[[#This Row],[2]],$B$2:$B$13,$C$2:$C$13,0,0)</f>
        <v>0</v>
      </c>
      <c r="O187" s="14">
        <f>_xlfn.XLOOKUP(Matka[[#This Row],[3]],$B$2:$B$13,$C$2:$C$13,0,0)</f>
        <v>0</v>
      </c>
      <c r="P187" s="14">
        <f>_xlfn.XLOOKUP(Matka[[#This Row],[4]],$B$2:$B$13,$C$2:$C$13,0,0)</f>
        <v>0</v>
      </c>
      <c r="Q187" s="14">
        <f>_xlfn.XLOOKUP(Matka[[#This Row],[5]],$B$2:$B$13,$C$2:$C$13,0,0)</f>
        <v>0</v>
      </c>
      <c r="R187" s="14">
        <f>_xlfn.XLOOKUP(Matka[[#This Row],[6]],$B$2:$B$13,$C$2:$C$13,0,0)</f>
        <v>0</v>
      </c>
      <c r="S187" s="15">
        <v>0</v>
      </c>
      <c r="T187" s="15">
        <v>0</v>
      </c>
      <c r="U187" s="15">
        <v>0</v>
      </c>
      <c r="V187" s="15">
        <v>0.5</v>
      </c>
      <c r="W187" s="15">
        <v>0</v>
      </c>
      <c r="X187" s="15">
        <v>0</v>
      </c>
      <c r="Y187" s="14">
        <f t="shared" si="3"/>
        <v>0</v>
      </c>
      <c r="Z187" s="15">
        <f>SUM(Matka[[#This Row],[Edycja I]:[Sztafety VI]])</f>
        <v>0.5</v>
      </c>
      <c r="AA187" s="14" t="str">
        <f>_xlfn.TEXTJOIN(" | ",1,Matka[[#This Row],[Top1]],Matka[[#This Row],[Top2]],Matka[[#This Row],[Top3]],Matka[[#This Row],[Top4]])</f>
        <v>99 | 99 | 99 | 99</v>
      </c>
      <c r="AB187" s="14">
        <f>IFERROR(SMALL(Matka[[#This Row],[1]:[6]],1),99)</f>
        <v>99</v>
      </c>
      <c r="AC187" s="14">
        <f>IFERROR(SMALL(Matka[[#This Row],[1]:[6]],2),99)</f>
        <v>99</v>
      </c>
      <c r="AD187" s="14">
        <f>IFERROR(SMALL(Matka[[#This Row],[1]:[6]],3),99)</f>
        <v>99</v>
      </c>
      <c r="AE187" s="14">
        <f>IFERROR(SMALL(Matka[[#This Row],[1]:[6]],4),99)</f>
        <v>99</v>
      </c>
    </row>
    <row r="188" spans="1:31" hidden="1" x14ac:dyDescent="0.25">
      <c r="A188" s="3">
        <v>178</v>
      </c>
      <c r="B188" t="s">
        <v>2279</v>
      </c>
      <c r="C188" s="13" t="str">
        <f>_xlfn.XLOOKUP(Matka[[#This Row],[Nazwisko i Imię]],Licencje[Nazw i imię],Licencje[Płeć],"",0)</f>
        <v>M</v>
      </c>
      <c r="D188" s="13" t="str">
        <f>_xlfn.XLOOKUP(Matka[[#This Row],[Nazwisko i Imię]],Licencje[Nazw i imię],Licencje[Kat.],"",0)</f>
        <v>E-2</v>
      </c>
      <c r="E188" s="13" t="str">
        <f>_xlfn.XLOOKUP(Matka[[#This Row],[Nazwisko i Imię]],Licencje[Nazw i imię],Licencje[Klub],"",0)</f>
        <v>UKS 3 Milanówek</v>
      </c>
      <c r="F188" s="13" t="str">
        <f>_xlfn.XLOOKUP(Matka[[#This Row],[Nazwisko i Imię]],Licencje[Nazw i imię],Licencje[Szkoła],"",0)</f>
        <v>SP 3 Milanówek</v>
      </c>
      <c r="G188" s="13">
        <v>2</v>
      </c>
      <c r="H188" s="13">
        <v>1</v>
      </c>
      <c r="I188" s="13">
        <v>2</v>
      </c>
      <c r="J188" s="13">
        <v>2</v>
      </c>
      <c r="K188" s="13">
        <v>2</v>
      </c>
      <c r="M188" s="14">
        <f>_xlfn.XLOOKUP(Matka[[#This Row],[1]],$B$2:$B$13,$C$2:$C$13,0,0)</f>
        <v>7</v>
      </c>
      <c r="N188" s="14">
        <f>_xlfn.XLOOKUP(Matka[[#This Row],[2]],$B$2:$B$13,$C$2:$C$13,0,0)</f>
        <v>9</v>
      </c>
      <c r="O188" s="14">
        <f>_xlfn.XLOOKUP(Matka[[#This Row],[3]],$B$2:$B$13,$C$2:$C$13,0,0)</f>
        <v>7</v>
      </c>
      <c r="P188" s="14">
        <f>_xlfn.XLOOKUP(Matka[[#This Row],[4]],$B$2:$B$13,$C$2:$C$13,0,0)</f>
        <v>7</v>
      </c>
      <c r="Q188" s="14">
        <f>_xlfn.XLOOKUP(Matka[[#This Row],[5]],$B$2:$B$13,$C$2:$C$13,0,0)</f>
        <v>7</v>
      </c>
      <c r="R188" s="14">
        <f>_xlfn.XLOOKUP(Matka[[#This Row],[6]],$B$2:$B$13,$C$2:$C$13,0,0)</f>
        <v>0</v>
      </c>
      <c r="S188" s="15">
        <v>0</v>
      </c>
      <c r="T188" s="15">
        <v>0</v>
      </c>
      <c r="U188" s="15">
        <v>0</v>
      </c>
      <c r="V188" s="15">
        <v>22.25</v>
      </c>
      <c r="W188" s="15">
        <v>0</v>
      </c>
      <c r="X188" s="15">
        <v>0</v>
      </c>
      <c r="Y188" s="14">
        <f t="shared" si="3"/>
        <v>30</v>
      </c>
      <c r="Z188" s="15">
        <f>SUM(Matka[[#This Row],[Edycja I]:[Sztafety VI]])</f>
        <v>59.25</v>
      </c>
      <c r="AA188" s="14" t="str">
        <f>_xlfn.TEXTJOIN(" | ",1,Matka[[#This Row],[Top1]],Matka[[#This Row],[Top2]],Matka[[#This Row],[Top3]],Matka[[#This Row],[Top4]])</f>
        <v>1 | 2 | 2 | 2</v>
      </c>
      <c r="AB188" s="14">
        <f>IFERROR(SMALL(Matka[[#This Row],[1]:[6]],1),99)</f>
        <v>1</v>
      </c>
      <c r="AC188" s="14">
        <f>IFERROR(SMALL(Matka[[#This Row],[1]:[6]],2),99)</f>
        <v>2</v>
      </c>
      <c r="AD188" s="14">
        <f>IFERROR(SMALL(Matka[[#This Row],[1]:[6]],3),99)</f>
        <v>2</v>
      </c>
      <c r="AE188" s="14">
        <f>IFERROR(SMALL(Matka[[#This Row],[1]:[6]],4),99)</f>
        <v>2</v>
      </c>
    </row>
    <row r="189" spans="1:31" hidden="1" x14ac:dyDescent="0.25">
      <c r="A189" s="3">
        <v>179</v>
      </c>
      <c r="B189" t="s">
        <v>3175</v>
      </c>
      <c r="C189" s="13" t="str">
        <f>_xlfn.XLOOKUP(Matka[[#This Row],[Nazwisko i Imię]],Licencje[Nazw i imię],Licencje[Płeć],"",0)</f>
        <v>M</v>
      </c>
      <c r="D189" s="13" t="str">
        <f>_xlfn.XLOOKUP(Matka[[#This Row],[Nazwisko i Imię]],Licencje[Nazw i imię],Licencje[Kat.],"",0)</f>
        <v>F-2</v>
      </c>
      <c r="E189" s="13" t="str">
        <f>_xlfn.XLOOKUP(Matka[[#This Row],[Nazwisko i Imię]],Licencje[Nazw i imię],Licencje[Klub],"",0)</f>
        <v>UKS Orły Zakopane</v>
      </c>
      <c r="F189" s="13">
        <f>_xlfn.XLOOKUP(Matka[[#This Row],[Nazwisko i Imię]],Licencje[Nazw i imię],Licencje[Szkoła],"",0)</f>
        <v>0</v>
      </c>
      <c r="G189" s="13">
        <v>1</v>
      </c>
      <c r="H189" s="13">
        <v>1</v>
      </c>
      <c r="J189" s="13">
        <v>1</v>
      </c>
      <c r="K189" s="13">
        <v>1</v>
      </c>
      <c r="M189" s="14">
        <f>_xlfn.XLOOKUP(Matka[[#This Row],[1]],$B$2:$B$13,$C$2:$C$13,0,0)</f>
        <v>9</v>
      </c>
      <c r="N189" s="14">
        <f>_xlfn.XLOOKUP(Matka[[#This Row],[2]],$B$2:$B$13,$C$2:$C$13,0,0)</f>
        <v>9</v>
      </c>
      <c r="O189" s="14">
        <f>_xlfn.XLOOKUP(Matka[[#This Row],[3]],$B$2:$B$13,$C$2:$C$13,0,0)</f>
        <v>0</v>
      </c>
      <c r="P189" s="14">
        <f>_xlfn.XLOOKUP(Matka[[#This Row],[4]],$B$2:$B$13,$C$2:$C$13,0,0)</f>
        <v>9</v>
      </c>
      <c r="Q189" s="14">
        <f>_xlfn.XLOOKUP(Matka[[#This Row],[5]],$B$2:$B$13,$C$2:$C$13,0,0)</f>
        <v>9</v>
      </c>
      <c r="R189" s="14">
        <f>_xlfn.XLOOKUP(Matka[[#This Row],[6]],$B$2:$B$13,$C$2:$C$13,0,0)</f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4">
        <f t="shared" si="3"/>
        <v>36</v>
      </c>
      <c r="Z189" s="15">
        <f>SUM(Matka[[#This Row],[Edycja I]:[Sztafety VI]])</f>
        <v>36</v>
      </c>
      <c r="AA189" s="14" t="str">
        <f>_xlfn.TEXTJOIN(" | ",1,Matka[[#This Row],[Top1]],Matka[[#This Row],[Top2]],Matka[[#This Row],[Top3]],Matka[[#This Row],[Top4]])</f>
        <v>1 | 1 | 1 | 1</v>
      </c>
      <c r="AB189" s="14">
        <f>IFERROR(SMALL(Matka[[#This Row],[1]:[6]],1),99)</f>
        <v>1</v>
      </c>
      <c r="AC189" s="14">
        <f>IFERROR(SMALL(Matka[[#This Row],[1]:[6]],2),99)</f>
        <v>1</v>
      </c>
      <c r="AD189" s="14">
        <f>IFERROR(SMALL(Matka[[#This Row],[1]:[6]],3),99)</f>
        <v>1</v>
      </c>
      <c r="AE189" s="14">
        <f>IFERROR(SMALL(Matka[[#This Row],[1]:[6]],4),99)</f>
        <v>1</v>
      </c>
    </row>
    <row r="190" spans="1:31" hidden="1" x14ac:dyDescent="0.25">
      <c r="A190" s="3">
        <v>180</v>
      </c>
      <c r="B190" t="s">
        <v>2297</v>
      </c>
      <c r="C190" s="13" t="str">
        <f>_xlfn.XLOOKUP(Matka[[#This Row],[Nazwisko i Imię]],Licencje[Nazw i imię],Licencje[Płeć],"",0)</f>
        <v>M</v>
      </c>
      <c r="D190" s="13" t="str">
        <f>_xlfn.XLOOKUP(Matka[[#This Row],[Nazwisko i Imię]],Licencje[Nazw i imię],Licencje[Kat.],"",0)</f>
        <v>D-1</v>
      </c>
      <c r="E190" s="13" t="str">
        <f>_xlfn.XLOOKUP(Matka[[#This Row],[Nazwisko i Imię]],Licencje[Nazw i imię],Licencje[Klub],"",0)</f>
        <v>UKS Orły Zakopane</v>
      </c>
      <c r="F190" s="13" t="str">
        <f>_xlfn.XLOOKUP(Matka[[#This Row],[Nazwisko i Imię]],Licencje[Nazw i imię],Licencje[Szkoła],"",0)</f>
        <v>SP SMS Zakopane</v>
      </c>
      <c r="G190" s="13">
        <v>6</v>
      </c>
      <c r="H190" s="13">
        <v>6</v>
      </c>
      <c r="I190" s="13">
        <v>4</v>
      </c>
      <c r="J190" s="13">
        <v>6</v>
      </c>
      <c r="K190" s="13">
        <v>5</v>
      </c>
      <c r="M190" s="14">
        <f>_xlfn.XLOOKUP(Matka[[#This Row],[1]],$B$2:$B$13,$C$2:$C$13,0,0)</f>
        <v>3</v>
      </c>
      <c r="N190" s="14">
        <f>_xlfn.XLOOKUP(Matka[[#This Row],[2]],$B$2:$B$13,$C$2:$C$13,0,0)</f>
        <v>3</v>
      </c>
      <c r="O190" s="14">
        <f>_xlfn.XLOOKUP(Matka[[#This Row],[3]],$B$2:$B$13,$C$2:$C$13,0,0)</f>
        <v>4</v>
      </c>
      <c r="P190" s="14">
        <f>_xlfn.XLOOKUP(Matka[[#This Row],[4]],$B$2:$B$13,$C$2:$C$13,0,0)</f>
        <v>3</v>
      </c>
      <c r="Q190" s="14">
        <f>_xlfn.XLOOKUP(Matka[[#This Row],[5]],$B$2:$B$13,$C$2:$C$13,0,0)</f>
        <v>3</v>
      </c>
      <c r="R190" s="14">
        <f>_xlfn.XLOOKUP(Matka[[#This Row],[6]],$B$2:$B$13,$C$2:$C$13,0,0)</f>
        <v>0</v>
      </c>
      <c r="S190" s="15">
        <v>0</v>
      </c>
      <c r="T190" s="15">
        <v>1</v>
      </c>
      <c r="U190" s="15">
        <v>0</v>
      </c>
      <c r="V190" s="15">
        <v>1.5</v>
      </c>
      <c r="W190" s="15">
        <v>0</v>
      </c>
      <c r="X190" s="15">
        <v>0</v>
      </c>
      <c r="Y190" s="14">
        <f t="shared" si="3"/>
        <v>13</v>
      </c>
      <c r="Z190" s="15">
        <f>SUM(Matka[[#This Row],[Edycja I]:[Sztafety VI]])</f>
        <v>18.5</v>
      </c>
      <c r="AA190" s="14" t="str">
        <f>_xlfn.TEXTJOIN(" | ",1,Matka[[#This Row],[Top1]],Matka[[#This Row],[Top2]],Matka[[#This Row],[Top3]],Matka[[#This Row],[Top4]])</f>
        <v>4 | 5 | 6 | 6</v>
      </c>
      <c r="AB190" s="14">
        <f>IFERROR(SMALL(Matka[[#This Row],[1]:[6]],1),99)</f>
        <v>4</v>
      </c>
      <c r="AC190" s="14">
        <f>IFERROR(SMALL(Matka[[#This Row],[1]:[6]],2),99)</f>
        <v>5</v>
      </c>
      <c r="AD190" s="14">
        <f>IFERROR(SMALL(Matka[[#This Row],[1]:[6]],3),99)</f>
        <v>6</v>
      </c>
      <c r="AE190" s="14">
        <f>IFERROR(SMALL(Matka[[#This Row],[1]:[6]],4),99)</f>
        <v>6</v>
      </c>
    </row>
    <row r="191" spans="1:31" hidden="1" x14ac:dyDescent="0.25">
      <c r="A191" s="3">
        <v>181</v>
      </c>
      <c r="B191" t="s">
        <v>3231</v>
      </c>
      <c r="C191" s="13" t="str">
        <f>_xlfn.XLOOKUP(Matka[[#This Row],[Nazwisko i Imię]],Licencje[Nazw i imię],Licencje[Płeć],"",0)</f>
        <v>K</v>
      </c>
      <c r="D191" s="13" t="str">
        <f>_xlfn.XLOOKUP(Matka[[#This Row],[Nazwisko i Imię]],Licencje[Nazw i imię],Licencje[Kat.],"",0)</f>
        <v>F-2</v>
      </c>
      <c r="E191" s="13" t="str">
        <f>_xlfn.XLOOKUP(Matka[[#This Row],[Nazwisko i Imię]],Licencje[Nazw i imię],Licencje[Klub],"",0)</f>
        <v>UKS 3 Milanówek</v>
      </c>
      <c r="F191" s="13" t="str">
        <f>_xlfn.XLOOKUP(Matka[[#This Row],[Nazwisko i Imię]],Licencje[Nazw i imię],Licencje[Szkoła],"",0)</f>
        <v>SP 3 Milanówek</v>
      </c>
      <c r="M191" s="14">
        <f>_xlfn.XLOOKUP(Matka[[#This Row],[1]],$B$2:$B$13,$C$2:$C$13,0,0)</f>
        <v>0</v>
      </c>
      <c r="N191" s="14">
        <f>_xlfn.XLOOKUP(Matka[[#This Row],[2]],$B$2:$B$13,$C$2:$C$13,0,0)</f>
        <v>0</v>
      </c>
      <c r="O191" s="14">
        <f>_xlfn.XLOOKUP(Matka[[#This Row],[3]],$B$2:$B$13,$C$2:$C$13,0,0)</f>
        <v>0</v>
      </c>
      <c r="P191" s="14">
        <f>_xlfn.XLOOKUP(Matka[[#This Row],[4]],$B$2:$B$13,$C$2:$C$13,0,0)</f>
        <v>0</v>
      </c>
      <c r="Q191" s="14">
        <f>_xlfn.XLOOKUP(Matka[[#This Row],[5]],$B$2:$B$13,$C$2:$C$13,0,0)</f>
        <v>0</v>
      </c>
      <c r="R191" s="14">
        <f>_xlfn.XLOOKUP(Matka[[#This Row],[6]],$B$2:$B$13,$C$2:$C$13,0,0)</f>
        <v>0</v>
      </c>
      <c r="S191" s="15">
        <v>0</v>
      </c>
      <c r="T191" s="15">
        <v>0</v>
      </c>
      <c r="U191" s="15">
        <v>0</v>
      </c>
      <c r="V191" s="15">
        <v>0.25</v>
      </c>
      <c r="W191" s="15">
        <v>0</v>
      </c>
      <c r="X191" s="15">
        <v>0</v>
      </c>
      <c r="Y191" s="14">
        <f t="shared" si="3"/>
        <v>0</v>
      </c>
      <c r="Z191" s="15">
        <f>SUM(Matka[[#This Row],[Edycja I]:[Sztafety VI]])</f>
        <v>0.25</v>
      </c>
      <c r="AA191" s="14" t="str">
        <f>_xlfn.TEXTJOIN(" | ",1,Matka[[#This Row],[Top1]],Matka[[#This Row],[Top2]],Matka[[#This Row],[Top3]],Matka[[#This Row],[Top4]])</f>
        <v>99 | 99 | 99 | 99</v>
      </c>
      <c r="AB191" s="14">
        <f>IFERROR(SMALL(Matka[[#This Row],[1]:[6]],1),99)</f>
        <v>99</v>
      </c>
      <c r="AC191" s="14">
        <f>IFERROR(SMALL(Matka[[#This Row],[1]:[6]],2),99)</f>
        <v>99</v>
      </c>
      <c r="AD191" s="14">
        <f>IFERROR(SMALL(Matka[[#This Row],[1]:[6]],3),99)</f>
        <v>99</v>
      </c>
      <c r="AE191" s="14">
        <f>IFERROR(SMALL(Matka[[#This Row],[1]:[6]],4),99)</f>
        <v>99</v>
      </c>
    </row>
    <row r="192" spans="1:31" x14ac:dyDescent="0.25">
      <c r="A192" s="3">
        <v>182</v>
      </c>
      <c r="B192" t="s">
        <v>2263</v>
      </c>
      <c r="C192" s="13" t="str">
        <f>_xlfn.XLOOKUP(Matka[[#This Row],[Nazwisko i Imię]],Licencje[Nazw i imię],Licencje[Płeć],"",0)</f>
        <v>K</v>
      </c>
      <c r="D192" s="13" t="str">
        <f>_xlfn.XLOOKUP(Matka[[#This Row],[Nazwisko i Imię]],Licencje[Nazw i imię],Licencje[Kat.],"",0)</f>
        <v>E-1</v>
      </c>
      <c r="E192" s="13" t="str">
        <f>_xlfn.XLOOKUP(Matka[[#This Row],[Nazwisko i Imię]],Licencje[Nazw i imię],Licencje[Klub],"",0)</f>
        <v>Akademia Sportowego Rozwoju Natalii Czerwonki</v>
      </c>
      <c r="F192" s="13" t="str">
        <f>_xlfn.XLOOKUP(Matka[[#This Row],[Nazwisko i Imię]],Licencje[Nazw i imię],Licencje[Szkoła],"",0)</f>
        <v>SP nr 10 Lubin</v>
      </c>
      <c r="H192" s="13">
        <v>11</v>
      </c>
      <c r="M192" s="14">
        <f>_xlfn.XLOOKUP(Matka[[#This Row],[1]],$B$2:$B$13,$C$2:$C$13,0,0)</f>
        <v>0</v>
      </c>
      <c r="N192" s="14">
        <f>_xlfn.XLOOKUP(Matka[[#This Row],[2]],$B$2:$B$13,$C$2:$C$13,0,0)</f>
        <v>1</v>
      </c>
      <c r="O192" s="14">
        <f>_xlfn.XLOOKUP(Matka[[#This Row],[3]],$B$2:$B$13,$C$2:$C$13,0,0)</f>
        <v>0</v>
      </c>
      <c r="P192" s="14">
        <f>_xlfn.XLOOKUP(Matka[[#This Row],[4]],$B$2:$B$13,$C$2:$C$13,0,0)</f>
        <v>0</v>
      </c>
      <c r="Q192" s="14">
        <f>_xlfn.XLOOKUP(Matka[[#This Row],[5]],$B$2:$B$13,$C$2:$C$13,0,0)</f>
        <v>0</v>
      </c>
      <c r="R192" s="14">
        <f>_xlfn.XLOOKUP(Matka[[#This Row],[6]],$B$2:$B$13,$C$2:$C$13,0,0)</f>
        <v>0</v>
      </c>
      <c r="S192" s="15">
        <v>0</v>
      </c>
      <c r="T192" s="15">
        <v>0</v>
      </c>
      <c r="U192" s="15">
        <v>0</v>
      </c>
      <c r="V192" s="15">
        <v>0.75</v>
      </c>
      <c r="W192" s="15">
        <v>0</v>
      </c>
      <c r="X192" s="15">
        <v>0</v>
      </c>
      <c r="Y192" s="14">
        <f t="shared" si="3"/>
        <v>1</v>
      </c>
      <c r="Z192" s="15">
        <f>SUM(Matka[[#This Row],[Edycja I]:[Sztafety VI]])</f>
        <v>1.75</v>
      </c>
      <c r="AA192" s="14" t="str">
        <f>_xlfn.TEXTJOIN(" | ",1,Matka[[#This Row],[Top1]],Matka[[#This Row],[Top2]],Matka[[#This Row],[Top3]],Matka[[#This Row],[Top4]])</f>
        <v>11 | 99 | 99 | 99</v>
      </c>
      <c r="AB192" s="14">
        <f>IFERROR(SMALL(Matka[[#This Row],[1]:[6]],1),99)</f>
        <v>11</v>
      </c>
      <c r="AC192" s="14">
        <f>IFERROR(SMALL(Matka[[#This Row],[1]:[6]],2),99)</f>
        <v>99</v>
      </c>
      <c r="AD192" s="14">
        <f>IFERROR(SMALL(Matka[[#This Row],[1]:[6]],3),99)</f>
        <v>99</v>
      </c>
      <c r="AE192" s="14">
        <f>IFERROR(SMALL(Matka[[#This Row],[1]:[6]],4),99)</f>
        <v>99</v>
      </c>
    </row>
    <row r="193" spans="1:31" x14ac:dyDescent="0.25">
      <c r="A193" s="3">
        <v>183</v>
      </c>
      <c r="B193" t="s">
        <v>2259</v>
      </c>
      <c r="C193" s="13" t="str">
        <f>_xlfn.XLOOKUP(Matka[[#This Row],[Nazwisko i Imię]],Licencje[Nazw i imię],Licencje[Płeć],"",0)</f>
        <v>K</v>
      </c>
      <c r="D193" s="13" t="str">
        <f>_xlfn.XLOOKUP(Matka[[#This Row],[Nazwisko i Imię]],Licencje[Nazw i imię],Licencje[Kat.],"",0)</f>
        <v>E-1</v>
      </c>
      <c r="E193" s="13" t="str">
        <f>_xlfn.XLOOKUP(Matka[[#This Row],[Nazwisko i Imię]],Licencje[Nazw i imię],Licencje[Klub],"",0)</f>
        <v>KS ARENA Tomaszów Mazowiecki</v>
      </c>
      <c r="F193" s="13" t="str">
        <f>_xlfn.XLOOKUP(Matka[[#This Row],[Nazwisko i Imię]],Licencje[Nazw i imię],Licencje[Szkoła],"",0)</f>
        <v>SP 7 LUDWIKÓW</v>
      </c>
      <c r="G193" s="13">
        <v>1</v>
      </c>
      <c r="H193" s="13">
        <v>1</v>
      </c>
      <c r="I193" s="13">
        <v>1</v>
      </c>
      <c r="J193" s="13">
        <v>1</v>
      </c>
      <c r="M193" s="14">
        <f>_xlfn.XLOOKUP(Matka[[#This Row],[1]],$B$2:$B$13,$C$2:$C$13,0,0)</f>
        <v>9</v>
      </c>
      <c r="N193" s="14">
        <f>_xlfn.XLOOKUP(Matka[[#This Row],[2]],$B$2:$B$13,$C$2:$C$13,0,0)</f>
        <v>9</v>
      </c>
      <c r="O193" s="14">
        <f>_xlfn.XLOOKUP(Matka[[#This Row],[3]],$B$2:$B$13,$C$2:$C$13,0,0)</f>
        <v>9</v>
      </c>
      <c r="P193" s="14">
        <f>_xlfn.XLOOKUP(Matka[[#This Row],[4]],$B$2:$B$13,$C$2:$C$13,0,0)</f>
        <v>9</v>
      </c>
      <c r="Q193" s="14">
        <f>_xlfn.XLOOKUP(Matka[[#This Row],[5]],$B$2:$B$13,$C$2:$C$13,0,0)</f>
        <v>0</v>
      </c>
      <c r="R193" s="14">
        <f>_xlfn.XLOOKUP(Matka[[#This Row],[6]],$B$2:$B$13,$C$2:$C$13,0,0)</f>
        <v>0</v>
      </c>
      <c r="S193" s="15">
        <v>0</v>
      </c>
      <c r="T193" s="15">
        <v>0</v>
      </c>
      <c r="U193" s="15">
        <v>2.25</v>
      </c>
      <c r="V193" s="15">
        <v>2.25</v>
      </c>
      <c r="W193" s="15">
        <v>2.25</v>
      </c>
      <c r="X193" s="15">
        <v>0</v>
      </c>
      <c r="Y193" s="14">
        <f t="shared" si="3"/>
        <v>36</v>
      </c>
      <c r="Z193" s="15">
        <f>SUM(Matka[[#This Row],[Edycja I]:[Sztafety VI]])</f>
        <v>42.75</v>
      </c>
      <c r="AA193" s="14" t="str">
        <f>_xlfn.TEXTJOIN(" | ",1,Matka[[#This Row],[Top1]],Matka[[#This Row],[Top2]],Matka[[#This Row],[Top3]],Matka[[#This Row],[Top4]])</f>
        <v>1 | 1 | 1 | 1</v>
      </c>
      <c r="AB193" s="14">
        <f>IFERROR(SMALL(Matka[[#This Row],[1]:[6]],1),99)</f>
        <v>1</v>
      </c>
      <c r="AC193" s="14">
        <f>IFERROR(SMALL(Matka[[#This Row],[1]:[6]],2),99)</f>
        <v>1</v>
      </c>
      <c r="AD193" s="14">
        <f>IFERROR(SMALL(Matka[[#This Row],[1]:[6]],3),99)</f>
        <v>1</v>
      </c>
      <c r="AE193" s="14">
        <f>IFERROR(SMALL(Matka[[#This Row],[1]:[6]],4),99)</f>
        <v>1</v>
      </c>
    </row>
    <row r="194" spans="1:31" hidden="1" x14ac:dyDescent="0.25">
      <c r="A194" s="3">
        <v>184</v>
      </c>
      <c r="B194" t="s">
        <v>3214</v>
      </c>
      <c r="C194" s="13" t="str">
        <f>_xlfn.XLOOKUP(Matka[[#This Row],[Nazwisko i Imię]],Licencje[Nazw i imię],Licencje[Płeć],"",0)</f>
        <v>K</v>
      </c>
      <c r="D194" s="13" t="str">
        <f>_xlfn.XLOOKUP(Matka[[#This Row],[Nazwisko i Imię]],Licencje[Nazw i imię],Licencje[Kat.],"",0)</f>
        <v>D-2</v>
      </c>
      <c r="E194" s="13" t="str">
        <f>_xlfn.XLOOKUP(Matka[[#This Row],[Nazwisko i Imię]],Licencje[Nazw i imię],Licencje[Klub],"",0)</f>
        <v>KS ARENA Tomaszów Mazowiecki</v>
      </c>
      <c r="F194" s="13" t="str">
        <f>_xlfn.XLOOKUP(Matka[[#This Row],[Nazwisko i Imię]],Licencje[Nazw i imię],Licencje[Szkoła],"",0)</f>
        <v>SP 7 LUDWIKÓW</v>
      </c>
      <c r="I194" s="13">
        <v>8</v>
      </c>
      <c r="M194" s="14">
        <f>_xlfn.XLOOKUP(Matka[[#This Row],[1]],$B$2:$B$13,$C$2:$C$13,0,0)</f>
        <v>0</v>
      </c>
      <c r="N194" s="14">
        <f>_xlfn.XLOOKUP(Matka[[#This Row],[2]],$B$2:$B$13,$C$2:$C$13,0,0)</f>
        <v>0</v>
      </c>
      <c r="O194" s="14">
        <f>_xlfn.XLOOKUP(Matka[[#This Row],[3]],$B$2:$B$13,$C$2:$C$13,0,0)</f>
        <v>2</v>
      </c>
      <c r="P194" s="14">
        <f>_xlfn.XLOOKUP(Matka[[#This Row],[4]],$B$2:$B$13,$C$2:$C$13,0,0)</f>
        <v>0</v>
      </c>
      <c r="Q194" s="14">
        <f>_xlfn.XLOOKUP(Matka[[#This Row],[5]],$B$2:$B$13,$C$2:$C$13,0,0)</f>
        <v>0</v>
      </c>
      <c r="R194" s="14">
        <f>_xlfn.XLOOKUP(Matka[[#This Row],[6]],$B$2:$B$13,$C$2:$C$13,0,0)</f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4">
        <f t="shared" si="3"/>
        <v>2</v>
      </c>
      <c r="Z194" s="15">
        <f>SUM(Matka[[#This Row],[Edycja I]:[Sztafety VI]])</f>
        <v>2</v>
      </c>
      <c r="AA194" s="14" t="str">
        <f>_xlfn.TEXTJOIN(" | ",1,Matka[[#This Row],[Top1]],Matka[[#This Row],[Top2]],Matka[[#This Row],[Top3]],Matka[[#This Row],[Top4]])</f>
        <v>8 | 99 | 99 | 99</v>
      </c>
      <c r="AB194" s="14">
        <f>IFERROR(SMALL(Matka[[#This Row],[1]:[6]],1),99)</f>
        <v>8</v>
      </c>
      <c r="AC194" s="14">
        <f>IFERROR(SMALL(Matka[[#This Row],[1]:[6]],2),99)</f>
        <v>99</v>
      </c>
      <c r="AD194" s="14">
        <f>IFERROR(SMALL(Matka[[#This Row],[1]:[6]],3),99)</f>
        <v>99</v>
      </c>
      <c r="AE194" s="14">
        <f>IFERROR(SMALL(Matka[[#This Row],[1]:[6]],4),99)</f>
        <v>99</v>
      </c>
    </row>
    <row r="195" spans="1:31" hidden="1" x14ac:dyDescent="0.25">
      <c r="A195" s="3">
        <v>185</v>
      </c>
      <c r="B195" t="s">
        <v>2325</v>
      </c>
      <c r="C195" s="13" t="str">
        <f>_xlfn.XLOOKUP(Matka[[#This Row],[Nazwisko i Imię]],Licencje[Nazw i imię],Licencje[Płeć],"",0)</f>
        <v>K</v>
      </c>
      <c r="D195" s="13" t="str">
        <f>_xlfn.XLOOKUP(Matka[[#This Row],[Nazwisko i Imię]],Licencje[Nazw i imię],Licencje[Kat.],"",0)</f>
        <v>D-2</v>
      </c>
      <c r="E195" s="13" t="str">
        <f>_xlfn.XLOOKUP(Matka[[#This Row],[Nazwisko i Imię]],Licencje[Nazw i imię],Licencje[Klub],"",0)</f>
        <v>UKS Jedynka Tomaszów Maz.</v>
      </c>
      <c r="F195" s="13" t="str">
        <f>_xlfn.XLOOKUP(Matka[[#This Row],[Nazwisko i Imię]],Licencje[Nazw i imię],Licencje[Szkoła],"",0)</f>
        <v>SP 1 Tomaszów Mazowiecki</v>
      </c>
      <c r="G195" s="13">
        <v>12</v>
      </c>
      <c r="H195" s="13">
        <v>12</v>
      </c>
      <c r="M195" s="14">
        <f>_xlfn.XLOOKUP(Matka[[#This Row],[1]],$B$2:$B$13,$C$2:$C$13,0,0)</f>
        <v>1</v>
      </c>
      <c r="N195" s="14">
        <f>_xlfn.XLOOKUP(Matka[[#This Row],[2]],$B$2:$B$13,$C$2:$C$13,0,0)</f>
        <v>1</v>
      </c>
      <c r="O195" s="14">
        <f>_xlfn.XLOOKUP(Matka[[#This Row],[3]],$B$2:$B$13,$C$2:$C$13,0,0)</f>
        <v>0</v>
      </c>
      <c r="P195" s="14">
        <f>_xlfn.XLOOKUP(Matka[[#This Row],[4]],$B$2:$B$13,$C$2:$C$13,0,0)</f>
        <v>0</v>
      </c>
      <c r="Q195" s="14">
        <f>_xlfn.XLOOKUP(Matka[[#This Row],[5]],$B$2:$B$13,$C$2:$C$13,0,0)</f>
        <v>0</v>
      </c>
      <c r="R195" s="14">
        <f>_xlfn.XLOOKUP(Matka[[#This Row],[6]],$B$2:$B$13,$C$2:$C$13,0,0)</f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4">
        <f t="shared" si="3"/>
        <v>2</v>
      </c>
      <c r="Z195" s="15">
        <f>SUM(Matka[[#This Row],[Edycja I]:[Sztafety VI]])</f>
        <v>2</v>
      </c>
      <c r="AA195" s="14" t="str">
        <f>_xlfn.TEXTJOIN(" | ",1,Matka[[#This Row],[Top1]],Matka[[#This Row],[Top2]],Matka[[#This Row],[Top3]],Matka[[#This Row],[Top4]])</f>
        <v>12 | 12 | 99 | 99</v>
      </c>
      <c r="AB195" s="14">
        <f>IFERROR(SMALL(Matka[[#This Row],[1]:[6]],1),99)</f>
        <v>12</v>
      </c>
      <c r="AC195" s="14">
        <f>IFERROR(SMALL(Matka[[#This Row],[1]:[6]],2),99)</f>
        <v>12</v>
      </c>
      <c r="AD195" s="14">
        <f>IFERROR(SMALL(Matka[[#This Row],[1]:[6]],3),99)</f>
        <v>99</v>
      </c>
      <c r="AE195" s="14">
        <f>IFERROR(SMALL(Matka[[#This Row],[1]:[6]],4),99)</f>
        <v>99</v>
      </c>
    </row>
    <row r="196" spans="1:31" hidden="1" x14ac:dyDescent="0.25">
      <c r="A196" s="3">
        <v>186</v>
      </c>
      <c r="B196" t="s">
        <v>3222</v>
      </c>
      <c r="C196" s="13" t="str">
        <f>_xlfn.XLOOKUP(Matka[[#This Row],[Nazwisko i Imię]],Licencje[Nazw i imię],Licencje[Płeć],"",0)</f>
        <v>M</v>
      </c>
      <c r="D196" s="13" t="str">
        <f>_xlfn.XLOOKUP(Matka[[#This Row],[Nazwisko i Imię]],Licencje[Nazw i imię],Licencje[Kat.],"",0)</f>
        <v>E-1</v>
      </c>
      <c r="E196" s="13" t="str">
        <f>_xlfn.XLOOKUP(Matka[[#This Row],[Nazwisko i Imię]],Licencje[Nazw i imię],Licencje[Klub],"",0)</f>
        <v>SKŁ Górnik Sanok</v>
      </c>
      <c r="F196" s="13" t="str">
        <f>_xlfn.XLOOKUP(Matka[[#This Row],[Nazwisko i Imię]],Licencje[Nazw i imię],Licencje[Szkoła],"",0)</f>
        <v>SP 6 Sanok</v>
      </c>
      <c r="J196" s="13">
        <v>10</v>
      </c>
      <c r="K196" s="13">
        <v>5</v>
      </c>
      <c r="M196" s="14">
        <f>_xlfn.XLOOKUP(Matka[[#This Row],[1]],$B$2:$B$13,$C$2:$C$13,0,0)</f>
        <v>0</v>
      </c>
      <c r="N196" s="14">
        <f>_xlfn.XLOOKUP(Matka[[#This Row],[2]],$B$2:$B$13,$C$2:$C$13,0,0)</f>
        <v>0</v>
      </c>
      <c r="O196" s="14">
        <f>_xlfn.XLOOKUP(Matka[[#This Row],[3]],$B$2:$B$13,$C$2:$C$13,0,0)</f>
        <v>0</v>
      </c>
      <c r="P196" s="14">
        <f>_xlfn.XLOOKUP(Matka[[#This Row],[4]],$B$2:$B$13,$C$2:$C$13,0,0)</f>
        <v>1</v>
      </c>
      <c r="Q196" s="14">
        <f>_xlfn.XLOOKUP(Matka[[#This Row],[5]],$B$2:$B$13,$C$2:$C$13,0,0)</f>
        <v>3</v>
      </c>
      <c r="R196" s="14">
        <f>_xlfn.XLOOKUP(Matka[[#This Row],[6]],$B$2:$B$13,$C$2:$C$13,0,0)</f>
        <v>0</v>
      </c>
      <c r="S196" s="15">
        <v>0</v>
      </c>
      <c r="T196" s="15">
        <v>0</v>
      </c>
      <c r="U196" s="15">
        <v>0</v>
      </c>
      <c r="V196" s="15">
        <v>1</v>
      </c>
      <c r="W196" s="15">
        <v>2.25</v>
      </c>
      <c r="X196" s="15">
        <v>0</v>
      </c>
      <c r="Y196" s="14">
        <f t="shared" si="3"/>
        <v>4</v>
      </c>
      <c r="Z196" s="15">
        <f>SUM(Matka[[#This Row],[Edycja I]:[Sztafety VI]])</f>
        <v>7.25</v>
      </c>
      <c r="AA196" s="14" t="str">
        <f>_xlfn.TEXTJOIN(" | ",1,Matka[[#This Row],[Top1]],Matka[[#This Row],[Top2]],Matka[[#This Row],[Top3]],Matka[[#This Row],[Top4]])</f>
        <v>5 | 10 | 99 | 99</v>
      </c>
      <c r="AB196" s="14">
        <f>IFERROR(SMALL(Matka[[#This Row],[1]:[6]],1),99)</f>
        <v>5</v>
      </c>
      <c r="AC196" s="14">
        <f>IFERROR(SMALL(Matka[[#This Row],[1]:[6]],2),99)</f>
        <v>10</v>
      </c>
      <c r="AD196" s="14">
        <f>IFERROR(SMALL(Matka[[#This Row],[1]:[6]],3),99)</f>
        <v>99</v>
      </c>
      <c r="AE196" s="14">
        <f>IFERROR(SMALL(Matka[[#This Row],[1]:[6]],4),99)</f>
        <v>99</v>
      </c>
    </row>
    <row r="197" spans="1:31" hidden="1" x14ac:dyDescent="0.25">
      <c r="A197" s="3">
        <v>187</v>
      </c>
      <c r="B197" t="s">
        <v>2335</v>
      </c>
      <c r="C197" s="13" t="str">
        <f>_xlfn.XLOOKUP(Matka[[#This Row],[Nazwisko i Imię]],Licencje[Nazw i imię],Licencje[Płeć],"",0)</f>
        <v>M</v>
      </c>
      <c r="D197" s="13" t="str">
        <f>_xlfn.XLOOKUP(Matka[[#This Row],[Nazwisko i Imię]],Licencje[Nazw i imię],Licencje[Kat.],"",0)</f>
        <v>D-2</v>
      </c>
      <c r="E197" s="13" t="str">
        <f>_xlfn.XLOOKUP(Matka[[#This Row],[Nazwisko i Imię]],Licencje[Nazw i imię],Licencje[Klub],"",0)</f>
        <v>Fundacja ŁiSW Legia Warszawa</v>
      </c>
      <c r="F197" s="13" t="str">
        <f>_xlfn.XLOOKUP(Matka[[#This Row],[Nazwisko i Imię]],Licencje[Nazw i imię],Licencje[Szkoła],"",0)</f>
        <v>SP 12 w Otwocku</v>
      </c>
      <c r="H197" s="13">
        <v>3</v>
      </c>
      <c r="I197" s="13">
        <v>4</v>
      </c>
      <c r="J197" s="13">
        <v>2</v>
      </c>
      <c r="M197" s="14">
        <f>_xlfn.XLOOKUP(Matka[[#This Row],[1]],$B$2:$B$13,$C$2:$C$13,0,0)</f>
        <v>0</v>
      </c>
      <c r="N197" s="14">
        <f>_xlfn.XLOOKUP(Matka[[#This Row],[2]],$B$2:$B$13,$C$2:$C$13,0,0)</f>
        <v>5</v>
      </c>
      <c r="O197" s="14">
        <f>_xlfn.XLOOKUP(Matka[[#This Row],[3]],$B$2:$B$13,$C$2:$C$13,0,0)</f>
        <v>4</v>
      </c>
      <c r="P197" s="14">
        <f>_xlfn.XLOOKUP(Matka[[#This Row],[4]],$B$2:$B$13,$C$2:$C$13,0,0)</f>
        <v>7</v>
      </c>
      <c r="Q197" s="14">
        <f>_xlfn.XLOOKUP(Matka[[#This Row],[5]],$B$2:$B$13,$C$2:$C$13,0,0)</f>
        <v>0</v>
      </c>
      <c r="R197" s="14">
        <f>_xlfn.XLOOKUP(Matka[[#This Row],[6]],$B$2:$B$13,$C$2:$C$13,0,0)</f>
        <v>0</v>
      </c>
      <c r="S197" s="15">
        <v>0</v>
      </c>
      <c r="T197" s="15">
        <v>3.5</v>
      </c>
      <c r="U197" s="15">
        <v>0</v>
      </c>
      <c r="V197" s="15">
        <v>0</v>
      </c>
      <c r="W197" s="15">
        <v>0</v>
      </c>
      <c r="X197" s="15">
        <v>0</v>
      </c>
      <c r="Y197" s="14">
        <f t="shared" si="3"/>
        <v>16</v>
      </c>
      <c r="Z197" s="15">
        <f>SUM(Matka[[#This Row],[Edycja I]:[Sztafety VI]])</f>
        <v>19.5</v>
      </c>
      <c r="AA197" s="14" t="str">
        <f>_xlfn.TEXTJOIN(" | ",1,Matka[[#This Row],[Top1]],Matka[[#This Row],[Top2]],Matka[[#This Row],[Top3]],Matka[[#This Row],[Top4]])</f>
        <v>2 | 3 | 4 | 99</v>
      </c>
      <c r="AB197" s="14">
        <f>IFERROR(SMALL(Matka[[#This Row],[1]:[6]],1),99)</f>
        <v>2</v>
      </c>
      <c r="AC197" s="14">
        <f>IFERROR(SMALL(Matka[[#This Row],[1]:[6]],2),99)</f>
        <v>3</v>
      </c>
      <c r="AD197" s="14">
        <f>IFERROR(SMALL(Matka[[#This Row],[1]:[6]],3),99)</f>
        <v>4</v>
      </c>
      <c r="AE197" s="14">
        <f>IFERROR(SMALL(Matka[[#This Row],[1]:[6]],4),99)</f>
        <v>99</v>
      </c>
    </row>
    <row r="198" spans="1:31" hidden="1" x14ac:dyDescent="0.25">
      <c r="A198" s="3">
        <v>188</v>
      </c>
      <c r="B198" t="s">
        <v>3171</v>
      </c>
      <c r="C198" s="13" t="str">
        <f>_xlfn.XLOOKUP(Matka[[#This Row],[Nazwisko i Imię]],Licencje[Nazw i imię],Licencje[Płeć],"",0)</f>
        <v>K</v>
      </c>
      <c r="D198" s="13" t="str">
        <f>_xlfn.XLOOKUP(Matka[[#This Row],[Nazwisko i Imię]],Licencje[Nazw i imię],Licencje[Kat.],"",0)</f>
        <v>F-2</v>
      </c>
      <c r="E198" s="13" t="str">
        <f>_xlfn.XLOOKUP(Matka[[#This Row],[Nazwisko i Imię]],Licencje[Nazw i imię],Licencje[Klub],"",0)</f>
        <v>MKS Cuprum Lubin</v>
      </c>
      <c r="F198" s="13" t="str">
        <f>_xlfn.XLOOKUP(Matka[[#This Row],[Nazwisko i Imię]],Licencje[Nazw i imię],Licencje[Szkoła],"",0)</f>
        <v>NSP SMS LUBIN</v>
      </c>
      <c r="G198" s="13">
        <v>9</v>
      </c>
      <c r="I198" s="13">
        <v>11</v>
      </c>
      <c r="J198" s="13">
        <v>11</v>
      </c>
      <c r="M198" s="14">
        <f>_xlfn.XLOOKUP(Matka[[#This Row],[1]],$B$2:$B$13,$C$2:$C$13,0,0)</f>
        <v>1</v>
      </c>
      <c r="N198" s="14">
        <f>_xlfn.XLOOKUP(Matka[[#This Row],[2]],$B$2:$B$13,$C$2:$C$13,0,0)</f>
        <v>0</v>
      </c>
      <c r="O198" s="14">
        <f>_xlfn.XLOOKUP(Matka[[#This Row],[3]],$B$2:$B$13,$C$2:$C$13,0,0)</f>
        <v>1</v>
      </c>
      <c r="P198" s="14">
        <f>_xlfn.XLOOKUP(Matka[[#This Row],[4]],$B$2:$B$13,$C$2:$C$13,0,0)</f>
        <v>1</v>
      </c>
      <c r="Q198" s="14">
        <f>_xlfn.XLOOKUP(Matka[[#This Row],[5]],$B$2:$B$13,$C$2:$C$13,0,0)</f>
        <v>0</v>
      </c>
      <c r="R198" s="14">
        <f>_xlfn.XLOOKUP(Matka[[#This Row],[6]],$B$2:$B$13,$C$2:$C$13,0,0)</f>
        <v>0</v>
      </c>
      <c r="S198" s="15">
        <v>0.75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4">
        <f t="shared" si="3"/>
        <v>3</v>
      </c>
      <c r="Z198" s="15">
        <f>SUM(Matka[[#This Row],[Edycja I]:[Sztafety VI]])</f>
        <v>3.75</v>
      </c>
      <c r="AA198" s="14" t="str">
        <f>_xlfn.TEXTJOIN(" | ",1,Matka[[#This Row],[Top1]],Matka[[#This Row],[Top2]],Matka[[#This Row],[Top3]],Matka[[#This Row],[Top4]])</f>
        <v>9 | 11 | 11 | 99</v>
      </c>
      <c r="AB198" s="14">
        <f>IFERROR(SMALL(Matka[[#This Row],[1]:[6]],1),99)</f>
        <v>9</v>
      </c>
      <c r="AC198" s="14">
        <f>IFERROR(SMALL(Matka[[#This Row],[1]:[6]],2),99)</f>
        <v>11</v>
      </c>
      <c r="AD198" s="14">
        <f>IFERROR(SMALL(Matka[[#This Row],[1]:[6]],3),99)</f>
        <v>11</v>
      </c>
      <c r="AE198" s="14">
        <f>IFERROR(SMALL(Matka[[#This Row],[1]:[6]],4),99)</f>
        <v>99</v>
      </c>
    </row>
    <row r="199" spans="1:31" hidden="1" x14ac:dyDescent="0.25">
      <c r="A199" s="3">
        <v>189</v>
      </c>
      <c r="B199" t="s">
        <v>3195</v>
      </c>
      <c r="C199" s="13" t="str">
        <f>_xlfn.XLOOKUP(Matka[[#This Row],[Nazwisko i Imię]],Licencje[Nazw i imię],Licencje[Płeć],"",0)</f>
        <v>M</v>
      </c>
      <c r="D199" s="13" t="str">
        <f>_xlfn.XLOOKUP(Matka[[#This Row],[Nazwisko i Imię]],Licencje[Nazw i imię],Licencje[Kat.],"",0)</f>
        <v>F-2</v>
      </c>
      <c r="E199" s="13" t="str">
        <f>_xlfn.XLOOKUP(Matka[[#This Row],[Nazwisko i Imię]],Licencje[Nazw i imię],Licencje[Klub],"",0)</f>
        <v>Fundacja ŁiSW Legia Warszawa</v>
      </c>
      <c r="F199" s="13">
        <f>_xlfn.XLOOKUP(Matka[[#This Row],[Nazwisko i Imię]],Licencje[Nazw i imię],Licencje[Szkoła],"",0)</f>
        <v>0</v>
      </c>
      <c r="H199" s="13">
        <v>3</v>
      </c>
      <c r="J199" s="13">
        <v>7</v>
      </c>
      <c r="M199" s="14">
        <f>_xlfn.XLOOKUP(Matka[[#This Row],[1]],$B$2:$B$13,$C$2:$C$13,0,0)</f>
        <v>0</v>
      </c>
      <c r="N199" s="14">
        <f>_xlfn.XLOOKUP(Matka[[#This Row],[2]],$B$2:$B$13,$C$2:$C$13,0,0)</f>
        <v>5</v>
      </c>
      <c r="O199" s="14">
        <f>_xlfn.XLOOKUP(Matka[[#This Row],[3]],$B$2:$B$13,$C$2:$C$13,0,0)</f>
        <v>0</v>
      </c>
      <c r="P199" s="14">
        <f>_xlfn.XLOOKUP(Matka[[#This Row],[4]],$B$2:$B$13,$C$2:$C$13,0,0)</f>
        <v>2</v>
      </c>
      <c r="Q199" s="14">
        <f>_xlfn.XLOOKUP(Matka[[#This Row],[5]],$B$2:$B$13,$C$2:$C$13,0,0)</f>
        <v>0</v>
      </c>
      <c r="R199" s="14">
        <f>_xlfn.XLOOKUP(Matka[[#This Row],[6]],$B$2:$B$13,$C$2:$C$13,0,0)</f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4">
        <f t="shared" si="3"/>
        <v>7</v>
      </c>
      <c r="Z199" s="15">
        <f>SUM(Matka[[#This Row],[Edycja I]:[Sztafety VI]])</f>
        <v>7</v>
      </c>
      <c r="AA199" s="14" t="str">
        <f>_xlfn.TEXTJOIN(" | ",1,Matka[[#This Row],[Top1]],Matka[[#This Row],[Top2]],Matka[[#This Row],[Top3]],Matka[[#This Row],[Top4]])</f>
        <v>3 | 7 | 99 | 99</v>
      </c>
      <c r="AB199" s="14">
        <f>IFERROR(SMALL(Matka[[#This Row],[1]:[6]],1),99)</f>
        <v>3</v>
      </c>
      <c r="AC199" s="14">
        <f>IFERROR(SMALL(Matka[[#This Row],[1]:[6]],2),99)</f>
        <v>7</v>
      </c>
      <c r="AD199" s="14">
        <f>IFERROR(SMALL(Matka[[#This Row],[1]:[6]],3),99)</f>
        <v>99</v>
      </c>
      <c r="AE199" s="14">
        <f>IFERROR(SMALL(Matka[[#This Row],[1]:[6]],4),99)</f>
        <v>99</v>
      </c>
    </row>
    <row r="200" spans="1:31" hidden="1" x14ac:dyDescent="0.25">
      <c r="A200" s="3">
        <v>190</v>
      </c>
      <c r="B200" t="s">
        <v>2292</v>
      </c>
      <c r="C200" s="13" t="str">
        <f>_xlfn.XLOOKUP(Matka[[#This Row],[Nazwisko i Imię]],Licencje[Nazw i imię],Licencje[Płeć],"",0)</f>
        <v>K</v>
      </c>
      <c r="D200" s="13" t="str">
        <f>_xlfn.XLOOKUP(Matka[[#This Row],[Nazwisko i Imię]],Licencje[Nazw i imię],Licencje[Kat.],"",0)</f>
        <v>D-1</v>
      </c>
      <c r="E200" s="13" t="str">
        <f>_xlfn.XLOOKUP(Matka[[#This Row],[Nazwisko i Imię]],Licencje[Nazw i imię],Licencje[Klub],"",0)</f>
        <v>IUKS Dziewiątka Tomaszów Mazowiecki</v>
      </c>
      <c r="F200" s="13" t="str">
        <f>_xlfn.XLOOKUP(Matka[[#This Row],[Nazwisko i Imię]],Licencje[Nazw i imię],Licencje[Szkoła],"",0)</f>
        <v>SP 10 Tomaszów Mazowiecki</v>
      </c>
      <c r="G200" s="13">
        <v>7</v>
      </c>
      <c r="H200" s="13">
        <v>6</v>
      </c>
      <c r="I200" s="13">
        <v>5</v>
      </c>
      <c r="J200" s="13">
        <v>7</v>
      </c>
      <c r="K200" s="13">
        <v>6</v>
      </c>
      <c r="M200" s="14">
        <f>_xlfn.XLOOKUP(Matka[[#This Row],[1]],$B$2:$B$13,$C$2:$C$13,0,0)</f>
        <v>2</v>
      </c>
      <c r="N200" s="14">
        <f>_xlfn.XLOOKUP(Matka[[#This Row],[2]],$B$2:$B$13,$C$2:$C$13,0,0)</f>
        <v>3</v>
      </c>
      <c r="O200" s="14">
        <f>_xlfn.XLOOKUP(Matka[[#This Row],[3]],$B$2:$B$13,$C$2:$C$13,0,0)</f>
        <v>3</v>
      </c>
      <c r="P200" s="14">
        <f>_xlfn.XLOOKUP(Matka[[#This Row],[4]],$B$2:$B$13,$C$2:$C$13,0,0)</f>
        <v>2</v>
      </c>
      <c r="Q200" s="14">
        <f>_xlfn.XLOOKUP(Matka[[#This Row],[5]],$B$2:$B$13,$C$2:$C$13,0,0)</f>
        <v>3</v>
      </c>
      <c r="R200" s="14">
        <f>_xlfn.XLOOKUP(Matka[[#This Row],[6]],$B$2:$B$13,$C$2:$C$13,0,0)</f>
        <v>0</v>
      </c>
      <c r="S200" s="15">
        <v>0</v>
      </c>
      <c r="T200" s="15">
        <v>1.5</v>
      </c>
      <c r="U200" s="15">
        <v>3</v>
      </c>
      <c r="V200" s="15">
        <v>1.5</v>
      </c>
      <c r="W200" s="15">
        <f>7/3</f>
        <v>2.3333333333333335</v>
      </c>
      <c r="X200" s="15">
        <v>0</v>
      </c>
      <c r="Y200" s="14">
        <f t="shared" si="3"/>
        <v>11</v>
      </c>
      <c r="Z200" s="15">
        <f>SUM(Matka[[#This Row],[Edycja I]:[Sztafety VI]])</f>
        <v>21.333333333333332</v>
      </c>
      <c r="AA200" s="14" t="str">
        <f>_xlfn.TEXTJOIN(" | ",1,Matka[[#This Row],[Top1]],Matka[[#This Row],[Top2]],Matka[[#This Row],[Top3]],Matka[[#This Row],[Top4]])</f>
        <v>5 | 6 | 6 | 7</v>
      </c>
      <c r="AB200" s="14">
        <f>IFERROR(SMALL(Matka[[#This Row],[1]:[6]],1),99)</f>
        <v>5</v>
      </c>
      <c r="AC200" s="14">
        <f>IFERROR(SMALL(Matka[[#This Row],[1]:[6]],2),99)</f>
        <v>6</v>
      </c>
      <c r="AD200" s="14">
        <f>IFERROR(SMALL(Matka[[#This Row],[1]:[6]],3),99)</f>
        <v>6</v>
      </c>
      <c r="AE200" s="14">
        <f>IFERROR(SMALL(Matka[[#This Row],[1]:[6]],4),99)</f>
        <v>7</v>
      </c>
    </row>
    <row r="201" spans="1:31" hidden="1" x14ac:dyDescent="0.25">
      <c r="A201" s="3">
        <v>191</v>
      </c>
      <c r="B201" t="s">
        <v>3180</v>
      </c>
      <c r="C201" s="13" t="str">
        <f>_xlfn.XLOOKUP(Matka[[#This Row],[Nazwisko i Imię]],Licencje[Nazw i imię],Licencje[Płeć],"",0)</f>
        <v>M</v>
      </c>
      <c r="D201" s="13" t="str">
        <f>_xlfn.XLOOKUP(Matka[[#This Row],[Nazwisko i Imię]],Licencje[Nazw i imię],Licencje[Kat.],"",0)</f>
        <v>E-2</v>
      </c>
      <c r="E201" s="13" t="str">
        <f>_xlfn.XLOOKUP(Matka[[#This Row],[Nazwisko i Imię]],Licencje[Nazw i imię],Licencje[Klub],"",0)</f>
        <v>KS Pilica Tomaszów Mazowiecki</v>
      </c>
      <c r="F201" s="13" t="str">
        <f>_xlfn.XLOOKUP(Matka[[#This Row],[Nazwisko i Imię]],Licencje[Nazw i imię],Licencje[Szkoła],"",0)</f>
        <v>Sp 9 Tomaszów Mazowiecki</v>
      </c>
      <c r="G201" s="13">
        <v>3</v>
      </c>
      <c r="H201" s="13">
        <v>3</v>
      </c>
      <c r="J201" s="13">
        <v>8</v>
      </c>
      <c r="M201" s="14">
        <f>_xlfn.XLOOKUP(Matka[[#This Row],[1]],$B$2:$B$13,$C$2:$C$13,0,0)</f>
        <v>5</v>
      </c>
      <c r="N201" s="14">
        <f>_xlfn.XLOOKUP(Matka[[#This Row],[2]],$B$2:$B$13,$C$2:$C$13,0,0)</f>
        <v>5</v>
      </c>
      <c r="O201" s="14">
        <f>_xlfn.XLOOKUP(Matka[[#This Row],[3]],$B$2:$B$13,$C$2:$C$13,0,0)</f>
        <v>0</v>
      </c>
      <c r="P201" s="14">
        <f>_xlfn.XLOOKUP(Matka[[#This Row],[4]],$B$2:$B$13,$C$2:$C$13,0,0)</f>
        <v>2</v>
      </c>
      <c r="Q201" s="14">
        <f>_xlfn.XLOOKUP(Matka[[#This Row],[5]],$B$2:$B$13,$C$2:$C$13,0,0)</f>
        <v>0</v>
      </c>
      <c r="R201" s="14">
        <f>_xlfn.XLOOKUP(Matka[[#This Row],[6]],$B$2:$B$13,$C$2:$C$13,0,0)</f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4">
        <f t="shared" si="3"/>
        <v>12</v>
      </c>
      <c r="Z201" s="15">
        <f>SUM(Matka[[#This Row],[Edycja I]:[Sztafety VI]])</f>
        <v>12</v>
      </c>
      <c r="AA201" s="14" t="str">
        <f>_xlfn.TEXTJOIN(" | ",1,Matka[[#This Row],[Top1]],Matka[[#This Row],[Top2]],Matka[[#This Row],[Top3]],Matka[[#This Row],[Top4]])</f>
        <v>3 | 3 | 8 | 99</v>
      </c>
      <c r="AB201" s="14">
        <f>IFERROR(SMALL(Matka[[#This Row],[1]:[6]],1),99)</f>
        <v>3</v>
      </c>
      <c r="AC201" s="14">
        <f>IFERROR(SMALL(Matka[[#This Row],[1]:[6]],2),99)</f>
        <v>3</v>
      </c>
      <c r="AD201" s="14">
        <f>IFERROR(SMALL(Matka[[#This Row],[1]:[6]],3),99)</f>
        <v>8</v>
      </c>
      <c r="AE201" s="14">
        <f>IFERROR(SMALL(Matka[[#This Row],[1]:[6]],4),99)</f>
        <v>99</v>
      </c>
    </row>
    <row r="202" spans="1:31" x14ac:dyDescent="0.25">
      <c r="A202" s="3">
        <v>192</v>
      </c>
      <c r="B202" t="s">
        <v>3233</v>
      </c>
      <c r="C202" s="13" t="str">
        <f>_xlfn.XLOOKUP(Matka[[#This Row],[Nazwisko i Imię]],Licencje[Nazw i imię],Licencje[Płeć],"",0)</f>
        <v>K</v>
      </c>
      <c r="D202" s="13" t="str">
        <f>_xlfn.XLOOKUP(Matka[[#This Row],[Nazwisko i Imię]],Licencje[Nazw i imię],Licencje[Kat.],"",0)</f>
        <v>E-1</v>
      </c>
      <c r="E202" s="13" t="str">
        <f>_xlfn.XLOOKUP(Matka[[#This Row],[Nazwisko i Imię]],Licencje[Nazw i imię],Licencje[Klub],"",0)</f>
        <v>SKŁ Górnik Sanok</v>
      </c>
      <c r="F202" s="13" t="str">
        <f>_xlfn.XLOOKUP(Matka[[#This Row],[Nazwisko i Imię]],Licencje[Nazw i imię],Licencje[Szkoła],"",0)</f>
        <v>SP Kostarowce</v>
      </c>
      <c r="K202" s="13">
        <v>7</v>
      </c>
      <c r="M202" s="14">
        <f>_xlfn.XLOOKUP(Matka[[#This Row],[1]],$B$2:$B$13,$C$2:$C$13,0,0)</f>
        <v>0</v>
      </c>
      <c r="N202" s="14">
        <f>_xlfn.XLOOKUP(Matka[[#This Row],[2]],$B$2:$B$13,$C$2:$C$13,0,0)</f>
        <v>0</v>
      </c>
      <c r="O202" s="14">
        <f>_xlfn.XLOOKUP(Matka[[#This Row],[3]],$B$2:$B$13,$C$2:$C$13,0,0)</f>
        <v>0</v>
      </c>
      <c r="P202" s="14">
        <f>_xlfn.XLOOKUP(Matka[[#This Row],[4]],$B$2:$B$13,$C$2:$C$13,0,0)</f>
        <v>0</v>
      </c>
      <c r="Q202" s="14">
        <f>_xlfn.XLOOKUP(Matka[[#This Row],[5]],$B$2:$B$13,$C$2:$C$13,0,0)</f>
        <v>2</v>
      </c>
      <c r="R202" s="14">
        <f>_xlfn.XLOOKUP(Matka[[#This Row],[6]],$B$2:$B$13,$C$2:$C$13,0,0)</f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0.75</v>
      </c>
      <c r="X202" s="15">
        <v>0</v>
      </c>
      <c r="Y202" s="14">
        <f t="shared" si="3"/>
        <v>2</v>
      </c>
      <c r="Z202" s="15">
        <f>SUM(Matka[[#This Row],[Edycja I]:[Sztafety VI]])</f>
        <v>2.75</v>
      </c>
      <c r="AA202" s="14" t="str">
        <f>_xlfn.TEXTJOIN(" | ",1,Matka[[#This Row],[Top1]],Matka[[#This Row],[Top2]],Matka[[#This Row],[Top3]],Matka[[#This Row],[Top4]])</f>
        <v>7 | 99 | 99 | 99</v>
      </c>
      <c r="AB202" s="14">
        <f>IFERROR(SMALL(Matka[[#This Row],[1]:[6]],1),99)</f>
        <v>7</v>
      </c>
      <c r="AC202" s="14">
        <f>IFERROR(SMALL(Matka[[#This Row],[1]:[6]],2),99)</f>
        <v>99</v>
      </c>
      <c r="AD202" s="14">
        <f>IFERROR(SMALL(Matka[[#This Row],[1]:[6]],3),99)</f>
        <v>99</v>
      </c>
      <c r="AE202" s="14">
        <f>IFERROR(SMALL(Matka[[#This Row],[1]:[6]],4),99)</f>
        <v>99</v>
      </c>
    </row>
    <row r="203" spans="1:31" hidden="1" x14ac:dyDescent="0.25">
      <c r="A203" s="3">
        <v>193</v>
      </c>
      <c r="C203" s="13" t="str">
        <f>_xlfn.XLOOKUP(Matka[[#This Row],[Nazwisko i Imię]],Licencje[Nazw i imię],Licencje[Płeć],"",0)</f>
        <v/>
      </c>
      <c r="D203" s="13" t="str">
        <f>_xlfn.XLOOKUP(Matka[[#This Row],[Nazwisko i Imię]],Licencje[Nazw i imię],Licencje[Kat.],"",0)</f>
        <v/>
      </c>
      <c r="E203" s="13" t="str">
        <f>_xlfn.XLOOKUP(Matka[[#This Row],[Nazwisko i Imię]],Licencje[Nazw i imię],Licencje[Klub],"",0)</f>
        <v/>
      </c>
      <c r="F203" s="13" t="str">
        <f>_xlfn.XLOOKUP(Matka[[#This Row],[Nazwisko i Imię]],Licencje[Nazw i imię],Licencje[Szkoła],"",0)</f>
        <v/>
      </c>
      <c r="M203" s="14">
        <f>_xlfn.XLOOKUP(Matka[[#This Row],[1]],$B$2:$B$13,$C$2:$C$13,0,0)</f>
        <v>0</v>
      </c>
      <c r="N203" s="14">
        <f>_xlfn.XLOOKUP(Matka[[#This Row],[2]],$B$2:$B$13,$C$2:$C$13,0,0)</f>
        <v>0</v>
      </c>
      <c r="O203" s="14">
        <f>_xlfn.XLOOKUP(Matka[[#This Row],[3]],$B$2:$B$13,$C$2:$C$13,0,0)</f>
        <v>0</v>
      </c>
      <c r="P203" s="14">
        <f>_xlfn.XLOOKUP(Matka[[#This Row],[4]],$B$2:$B$13,$C$2:$C$13,0,0)</f>
        <v>0</v>
      </c>
      <c r="Q203" s="14">
        <f>_xlfn.XLOOKUP(Matka[[#This Row],[5]],$B$2:$B$13,$C$2:$C$13,0,0)</f>
        <v>0</v>
      </c>
      <c r="R203" s="14">
        <f>_xlfn.XLOOKUP(Matka[[#This Row],[6]],$B$2:$B$13,$C$2:$C$13,0,0)</f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0</v>
      </c>
      <c r="Y203" s="14">
        <f t="shared" si="3"/>
        <v>0</v>
      </c>
      <c r="Z203" s="15">
        <f>SUM(Matka[[#This Row],[Edycja I]:[Sztafety VI]])</f>
        <v>0</v>
      </c>
      <c r="AA203" s="14" t="str">
        <f>_xlfn.TEXTJOIN(" | ",1,Matka[[#This Row],[Top1]],Matka[[#This Row],[Top2]],Matka[[#This Row],[Top3]],Matka[[#This Row],[Top4]])</f>
        <v>99 | 99 | 99 | 99</v>
      </c>
      <c r="AB203" s="14">
        <f>IFERROR(SMALL(Matka[[#This Row],[1]:[6]],1),99)</f>
        <v>99</v>
      </c>
      <c r="AC203" s="14">
        <f>IFERROR(SMALL(Matka[[#This Row],[1]:[6]],2),99)</f>
        <v>99</v>
      </c>
      <c r="AD203" s="14">
        <f>IFERROR(SMALL(Matka[[#This Row],[1]:[6]],3),99)</f>
        <v>99</v>
      </c>
      <c r="AE203" s="14">
        <f>IFERROR(SMALL(Matka[[#This Row],[1]:[6]],4),99)</f>
        <v>99</v>
      </c>
    </row>
    <row r="204" spans="1:31" hidden="1" x14ac:dyDescent="0.25">
      <c r="A204" s="3">
        <v>194</v>
      </c>
      <c r="C204" s="13" t="str">
        <f>_xlfn.XLOOKUP(Matka[[#This Row],[Nazwisko i Imię]],Licencje[Nazw i imię],Licencje[Płeć],"",0)</f>
        <v/>
      </c>
      <c r="D204" s="13" t="str">
        <f>_xlfn.XLOOKUP(Matka[[#This Row],[Nazwisko i Imię]],Licencje[Nazw i imię],Licencje[Kat.],"",0)</f>
        <v/>
      </c>
      <c r="E204" s="13" t="str">
        <f>_xlfn.XLOOKUP(Matka[[#This Row],[Nazwisko i Imię]],Licencje[Nazw i imię],Licencje[Klub],"",0)</f>
        <v/>
      </c>
      <c r="F204" s="13" t="str">
        <f>_xlfn.XLOOKUP(Matka[[#This Row],[Nazwisko i Imię]],Licencje[Nazw i imię],Licencje[Szkoła],"",0)</f>
        <v/>
      </c>
      <c r="M204" s="14">
        <f>_xlfn.XLOOKUP(Matka[[#This Row],[1]],$B$2:$B$13,$C$2:$C$13,0,0)</f>
        <v>0</v>
      </c>
      <c r="N204" s="14">
        <f>_xlfn.XLOOKUP(Matka[[#This Row],[2]],$B$2:$B$13,$C$2:$C$13,0,0)</f>
        <v>0</v>
      </c>
      <c r="O204" s="14">
        <f>_xlfn.XLOOKUP(Matka[[#This Row],[3]],$B$2:$B$13,$C$2:$C$13,0,0)</f>
        <v>0</v>
      </c>
      <c r="P204" s="14">
        <f>_xlfn.XLOOKUP(Matka[[#This Row],[4]],$B$2:$B$13,$C$2:$C$13,0,0)</f>
        <v>0</v>
      </c>
      <c r="Q204" s="14">
        <f>_xlfn.XLOOKUP(Matka[[#This Row],[5]],$B$2:$B$13,$C$2:$C$13,0,0)</f>
        <v>0</v>
      </c>
      <c r="R204" s="14">
        <f>_xlfn.XLOOKUP(Matka[[#This Row],[6]],$B$2:$B$13,$C$2:$C$13,0,0)</f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4">
        <f t="shared" si="3"/>
        <v>0</v>
      </c>
      <c r="Z204" s="15">
        <f>SUM(Matka[[#This Row],[Edycja I]:[Sztafety VI]])</f>
        <v>0</v>
      </c>
      <c r="AA204" s="14" t="str">
        <f>_xlfn.TEXTJOIN(" | ",1,Matka[[#This Row],[Top1]],Matka[[#This Row],[Top2]],Matka[[#This Row],[Top3]],Matka[[#This Row],[Top4]])</f>
        <v>99 | 99 | 99 | 99</v>
      </c>
      <c r="AB204" s="14">
        <f>IFERROR(SMALL(Matka[[#This Row],[1]:[6]],1),99)</f>
        <v>99</v>
      </c>
      <c r="AC204" s="14">
        <f>IFERROR(SMALL(Matka[[#This Row],[1]:[6]],2),99)</f>
        <v>99</v>
      </c>
      <c r="AD204" s="14">
        <f>IFERROR(SMALL(Matka[[#This Row],[1]:[6]],3),99)</f>
        <v>99</v>
      </c>
      <c r="AE204" s="14">
        <f>IFERROR(SMALL(Matka[[#This Row],[1]:[6]],4),99)</f>
        <v>99</v>
      </c>
    </row>
    <row r="205" spans="1:31" hidden="1" x14ac:dyDescent="0.25">
      <c r="A205" s="3">
        <v>195</v>
      </c>
      <c r="C205" s="13" t="str">
        <f>_xlfn.XLOOKUP(Matka[[#This Row],[Nazwisko i Imię]],Licencje[Nazw i imię],Licencje[Płeć],"",0)</f>
        <v/>
      </c>
      <c r="D205" s="13" t="str">
        <f>_xlfn.XLOOKUP(Matka[[#This Row],[Nazwisko i Imię]],Licencje[Nazw i imię],Licencje[Kat.],"",0)</f>
        <v/>
      </c>
      <c r="E205" s="13" t="str">
        <f>_xlfn.XLOOKUP(Matka[[#This Row],[Nazwisko i Imię]],Licencje[Nazw i imię],Licencje[Klub],"",0)</f>
        <v/>
      </c>
      <c r="F205" s="13" t="str">
        <f>_xlfn.XLOOKUP(Matka[[#This Row],[Nazwisko i Imię]],Licencje[Nazw i imię],Licencje[Szkoła],"",0)</f>
        <v/>
      </c>
      <c r="M205" s="14">
        <f>_xlfn.XLOOKUP(Matka[[#This Row],[1]],$B$2:$B$13,$C$2:$C$13,0,0)</f>
        <v>0</v>
      </c>
      <c r="N205" s="14">
        <f>_xlfn.XLOOKUP(Matka[[#This Row],[2]],$B$2:$B$13,$C$2:$C$13,0,0)</f>
        <v>0</v>
      </c>
      <c r="O205" s="14">
        <f>_xlfn.XLOOKUP(Matka[[#This Row],[3]],$B$2:$B$13,$C$2:$C$13,0,0)</f>
        <v>0</v>
      </c>
      <c r="P205" s="14">
        <f>_xlfn.XLOOKUP(Matka[[#This Row],[4]],$B$2:$B$13,$C$2:$C$13,0,0)</f>
        <v>0</v>
      </c>
      <c r="Q205" s="14">
        <f>_xlfn.XLOOKUP(Matka[[#This Row],[5]],$B$2:$B$13,$C$2:$C$13,0,0)</f>
        <v>0</v>
      </c>
      <c r="R205" s="14">
        <f>_xlfn.XLOOKUP(Matka[[#This Row],[6]],$B$2:$B$13,$C$2:$C$13,0,0)</f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4">
        <f t="shared" si="3"/>
        <v>0</v>
      </c>
      <c r="Z205" s="15">
        <f>SUM(Matka[[#This Row],[Edycja I]:[Sztafety VI]])</f>
        <v>0</v>
      </c>
      <c r="AA205" s="14" t="str">
        <f>_xlfn.TEXTJOIN(" | ",1,Matka[[#This Row],[Top1]],Matka[[#This Row],[Top2]],Matka[[#This Row],[Top3]],Matka[[#This Row],[Top4]])</f>
        <v>99 | 99 | 99 | 99</v>
      </c>
      <c r="AB205" s="14">
        <f>IFERROR(SMALL(Matka[[#This Row],[1]:[6]],1),99)</f>
        <v>99</v>
      </c>
      <c r="AC205" s="14">
        <f>IFERROR(SMALL(Matka[[#This Row],[1]:[6]],2),99)</f>
        <v>99</v>
      </c>
      <c r="AD205" s="14">
        <f>IFERROR(SMALL(Matka[[#This Row],[1]:[6]],3),99)</f>
        <v>99</v>
      </c>
      <c r="AE205" s="14">
        <f>IFERROR(SMALL(Matka[[#This Row],[1]:[6]],4),99)</f>
        <v>99</v>
      </c>
    </row>
    <row r="206" spans="1:31" hidden="1" x14ac:dyDescent="0.25">
      <c r="A206" s="3">
        <v>196</v>
      </c>
      <c r="C206" s="13" t="str">
        <f>_xlfn.XLOOKUP(Matka[[#This Row],[Nazwisko i Imię]],Licencje[Nazw i imię],Licencje[Płeć],"",0)</f>
        <v/>
      </c>
      <c r="D206" s="13" t="str">
        <f>_xlfn.XLOOKUP(Matka[[#This Row],[Nazwisko i Imię]],Licencje[Nazw i imię],Licencje[Kat.],"",0)</f>
        <v/>
      </c>
      <c r="E206" s="13" t="str">
        <f>_xlfn.XLOOKUP(Matka[[#This Row],[Nazwisko i Imię]],Licencje[Nazw i imię],Licencje[Klub],"",0)</f>
        <v/>
      </c>
      <c r="F206" s="13" t="str">
        <f>_xlfn.XLOOKUP(Matka[[#This Row],[Nazwisko i Imię]],Licencje[Nazw i imię],Licencje[Szkoła],"",0)</f>
        <v/>
      </c>
      <c r="M206" s="14">
        <f>_xlfn.XLOOKUP(Matka[[#This Row],[1]],$B$2:$B$13,$C$2:$C$13,0,0)</f>
        <v>0</v>
      </c>
      <c r="N206" s="14">
        <f>_xlfn.XLOOKUP(Matka[[#This Row],[2]],$B$2:$B$13,$C$2:$C$13,0,0)</f>
        <v>0</v>
      </c>
      <c r="O206" s="14">
        <f>_xlfn.XLOOKUP(Matka[[#This Row],[3]],$B$2:$B$13,$C$2:$C$13,0,0)</f>
        <v>0</v>
      </c>
      <c r="P206" s="14">
        <f>_xlfn.XLOOKUP(Matka[[#This Row],[4]],$B$2:$B$13,$C$2:$C$13,0,0)</f>
        <v>0</v>
      </c>
      <c r="Q206" s="14">
        <f>_xlfn.XLOOKUP(Matka[[#This Row],[5]],$B$2:$B$13,$C$2:$C$13,0,0)</f>
        <v>0</v>
      </c>
      <c r="R206" s="14">
        <f>_xlfn.XLOOKUP(Matka[[#This Row],[6]],$B$2:$B$13,$C$2:$C$13,0,0)</f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4">
        <f t="shared" si="3"/>
        <v>0</v>
      </c>
      <c r="Z206" s="15">
        <f>SUM(Matka[[#This Row],[Edycja I]:[Sztafety VI]])</f>
        <v>0</v>
      </c>
      <c r="AA206" s="14" t="str">
        <f>_xlfn.TEXTJOIN(" | ",1,Matka[[#This Row],[Top1]],Matka[[#This Row],[Top2]],Matka[[#This Row],[Top3]],Matka[[#This Row],[Top4]])</f>
        <v>99 | 99 | 99 | 99</v>
      </c>
      <c r="AB206" s="14">
        <f>IFERROR(SMALL(Matka[[#This Row],[1]:[6]],1),99)</f>
        <v>99</v>
      </c>
      <c r="AC206" s="14">
        <f>IFERROR(SMALL(Matka[[#This Row],[1]:[6]],2),99)</f>
        <v>99</v>
      </c>
      <c r="AD206" s="14">
        <f>IFERROR(SMALL(Matka[[#This Row],[1]:[6]],3),99)</f>
        <v>99</v>
      </c>
      <c r="AE206" s="14">
        <f>IFERROR(SMALL(Matka[[#This Row],[1]:[6]],4),99)</f>
        <v>99</v>
      </c>
    </row>
    <row r="207" spans="1:31" hidden="1" x14ac:dyDescent="0.25">
      <c r="A207" s="3">
        <v>197</v>
      </c>
      <c r="C207" s="13" t="str">
        <f>_xlfn.XLOOKUP(Matka[[#This Row],[Nazwisko i Imię]],Licencje[Nazw i imię],Licencje[Płeć],"",0)</f>
        <v/>
      </c>
      <c r="D207" s="13" t="str">
        <f>_xlfn.XLOOKUP(Matka[[#This Row],[Nazwisko i Imię]],Licencje[Nazw i imię],Licencje[Kat.],"",0)</f>
        <v/>
      </c>
      <c r="E207" s="13" t="str">
        <f>_xlfn.XLOOKUP(Matka[[#This Row],[Nazwisko i Imię]],Licencje[Nazw i imię],Licencje[Klub],"",0)</f>
        <v/>
      </c>
      <c r="F207" s="13" t="str">
        <f>_xlfn.XLOOKUP(Matka[[#This Row],[Nazwisko i Imię]],Licencje[Nazw i imię],Licencje[Szkoła],"",0)</f>
        <v/>
      </c>
      <c r="M207" s="14">
        <f>_xlfn.XLOOKUP(Matka[[#This Row],[1]],$B$2:$B$13,$C$2:$C$13,0,0)</f>
        <v>0</v>
      </c>
      <c r="N207" s="14">
        <f>_xlfn.XLOOKUP(Matka[[#This Row],[2]],$B$2:$B$13,$C$2:$C$13,0,0)</f>
        <v>0</v>
      </c>
      <c r="O207" s="14">
        <f>_xlfn.XLOOKUP(Matka[[#This Row],[3]],$B$2:$B$13,$C$2:$C$13,0,0)</f>
        <v>0</v>
      </c>
      <c r="P207" s="14">
        <f>_xlfn.XLOOKUP(Matka[[#This Row],[4]],$B$2:$B$13,$C$2:$C$13,0,0)</f>
        <v>0</v>
      </c>
      <c r="Q207" s="14">
        <f>_xlfn.XLOOKUP(Matka[[#This Row],[5]],$B$2:$B$13,$C$2:$C$13,0,0)</f>
        <v>0</v>
      </c>
      <c r="R207" s="14">
        <f>_xlfn.XLOOKUP(Matka[[#This Row],[6]],$B$2:$B$13,$C$2:$C$13,0,0)</f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4">
        <f t="shared" ref="Y207:Y270" si="4">SUM(LARGE($M207:$R207,1),LARGE($M207:$R207,2),LARGE($M207:$R207,3),LARGE($M207:$R207,4))</f>
        <v>0</v>
      </c>
      <c r="Z207" s="15">
        <f>SUM(Matka[[#This Row],[Edycja I]:[Sztafety VI]])</f>
        <v>0</v>
      </c>
      <c r="AA207" s="14" t="str">
        <f>_xlfn.TEXTJOIN(" | ",1,Matka[[#This Row],[Top1]],Matka[[#This Row],[Top2]],Matka[[#This Row],[Top3]],Matka[[#This Row],[Top4]])</f>
        <v>99 | 99 | 99 | 99</v>
      </c>
      <c r="AB207" s="14">
        <f>IFERROR(SMALL(Matka[[#This Row],[1]:[6]],1),99)</f>
        <v>99</v>
      </c>
      <c r="AC207" s="14">
        <f>IFERROR(SMALL(Matka[[#This Row],[1]:[6]],2),99)</f>
        <v>99</v>
      </c>
      <c r="AD207" s="14">
        <f>IFERROR(SMALL(Matka[[#This Row],[1]:[6]],3),99)</f>
        <v>99</v>
      </c>
      <c r="AE207" s="14">
        <f>IFERROR(SMALL(Matka[[#This Row],[1]:[6]],4),99)</f>
        <v>99</v>
      </c>
    </row>
    <row r="208" spans="1:31" hidden="1" x14ac:dyDescent="0.25">
      <c r="A208" s="3">
        <v>198</v>
      </c>
      <c r="C208" s="13" t="str">
        <f>_xlfn.XLOOKUP(Matka[[#This Row],[Nazwisko i Imię]],Licencje[Nazw i imię],Licencje[Płeć],"",0)</f>
        <v/>
      </c>
      <c r="D208" s="13" t="str">
        <f>_xlfn.XLOOKUP(Matka[[#This Row],[Nazwisko i Imię]],Licencje[Nazw i imię],Licencje[Kat.],"",0)</f>
        <v/>
      </c>
      <c r="E208" s="13" t="str">
        <f>_xlfn.XLOOKUP(Matka[[#This Row],[Nazwisko i Imię]],Licencje[Nazw i imię],Licencje[Klub],"",0)</f>
        <v/>
      </c>
      <c r="F208" s="13" t="str">
        <f>_xlfn.XLOOKUP(Matka[[#This Row],[Nazwisko i Imię]],Licencje[Nazw i imię],Licencje[Szkoła],"",0)</f>
        <v/>
      </c>
      <c r="M208" s="14">
        <f>_xlfn.XLOOKUP(Matka[[#This Row],[1]],$B$2:$B$13,$C$2:$C$13,0,0)</f>
        <v>0</v>
      </c>
      <c r="N208" s="14">
        <f>_xlfn.XLOOKUP(Matka[[#This Row],[2]],$B$2:$B$13,$C$2:$C$13,0,0)</f>
        <v>0</v>
      </c>
      <c r="O208" s="14">
        <f>_xlfn.XLOOKUP(Matka[[#This Row],[3]],$B$2:$B$13,$C$2:$C$13,0,0)</f>
        <v>0</v>
      </c>
      <c r="P208" s="14">
        <f>_xlfn.XLOOKUP(Matka[[#This Row],[4]],$B$2:$B$13,$C$2:$C$13,0,0)</f>
        <v>0</v>
      </c>
      <c r="Q208" s="14">
        <f>_xlfn.XLOOKUP(Matka[[#This Row],[5]],$B$2:$B$13,$C$2:$C$13,0,0)</f>
        <v>0</v>
      </c>
      <c r="R208" s="14">
        <f>_xlfn.XLOOKUP(Matka[[#This Row],[6]],$B$2:$B$13,$C$2:$C$13,0,0)</f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4">
        <f t="shared" si="4"/>
        <v>0</v>
      </c>
      <c r="Z208" s="15">
        <f>SUM(Matka[[#This Row],[Edycja I]:[Sztafety VI]])</f>
        <v>0</v>
      </c>
      <c r="AA208" s="14" t="str">
        <f>_xlfn.TEXTJOIN(" | ",1,Matka[[#This Row],[Top1]],Matka[[#This Row],[Top2]],Matka[[#This Row],[Top3]],Matka[[#This Row],[Top4]])</f>
        <v>99 | 99 | 99 | 99</v>
      </c>
      <c r="AB208" s="14">
        <f>IFERROR(SMALL(Matka[[#This Row],[1]:[6]],1),99)</f>
        <v>99</v>
      </c>
      <c r="AC208" s="14">
        <f>IFERROR(SMALL(Matka[[#This Row],[1]:[6]],2),99)</f>
        <v>99</v>
      </c>
      <c r="AD208" s="14">
        <f>IFERROR(SMALL(Matka[[#This Row],[1]:[6]],3),99)</f>
        <v>99</v>
      </c>
      <c r="AE208" s="14">
        <f>IFERROR(SMALL(Matka[[#This Row],[1]:[6]],4),99)</f>
        <v>99</v>
      </c>
    </row>
    <row r="209" spans="1:31" hidden="1" x14ac:dyDescent="0.25">
      <c r="A209" s="3">
        <v>199</v>
      </c>
      <c r="C209" s="13" t="str">
        <f>_xlfn.XLOOKUP(Matka[[#This Row],[Nazwisko i Imię]],Licencje[Nazw i imię],Licencje[Płeć],"",0)</f>
        <v/>
      </c>
      <c r="D209" s="13" t="str">
        <f>_xlfn.XLOOKUP(Matka[[#This Row],[Nazwisko i Imię]],Licencje[Nazw i imię],Licencje[Kat.],"",0)</f>
        <v/>
      </c>
      <c r="E209" s="13" t="str">
        <f>_xlfn.XLOOKUP(Matka[[#This Row],[Nazwisko i Imię]],Licencje[Nazw i imię],Licencje[Klub],"",0)</f>
        <v/>
      </c>
      <c r="F209" s="13" t="str">
        <f>_xlfn.XLOOKUP(Matka[[#This Row],[Nazwisko i Imię]],Licencje[Nazw i imię],Licencje[Szkoła],"",0)</f>
        <v/>
      </c>
      <c r="M209" s="14">
        <f>_xlfn.XLOOKUP(Matka[[#This Row],[1]],$B$2:$B$13,$C$2:$C$13,0,0)</f>
        <v>0</v>
      </c>
      <c r="N209" s="14">
        <f>_xlfn.XLOOKUP(Matka[[#This Row],[2]],$B$2:$B$13,$C$2:$C$13,0,0)</f>
        <v>0</v>
      </c>
      <c r="O209" s="14">
        <f>_xlfn.XLOOKUP(Matka[[#This Row],[3]],$B$2:$B$13,$C$2:$C$13,0,0)</f>
        <v>0</v>
      </c>
      <c r="P209" s="14">
        <f>_xlfn.XLOOKUP(Matka[[#This Row],[4]],$B$2:$B$13,$C$2:$C$13,0,0)</f>
        <v>0</v>
      </c>
      <c r="Q209" s="14">
        <f>_xlfn.XLOOKUP(Matka[[#This Row],[5]],$B$2:$B$13,$C$2:$C$13,0,0)</f>
        <v>0</v>
      </c>
      <c r="R209" s="14">
        <f>_xlfn.XLOOKUP(Matka[[#This Row],[6]],$B$2:$B$13,$C$2:$C$13,0,0)</f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4">
        <f t="shared" si="4"/>
        <v>0</v>
      </c>
      <c r="Z209" s="15">
        <f>SUM(Matka[[#This Row],[Edycja I]:[Sztafety VI]])</f>
        <v>0</v>
      </c>
      <c r="AA209" s="14" t="str">
        <f>_xlfn.TEXTJOIN(" | ",1,Matka[[#This Row],[Top1]],Matka[[#This Row],[Top2]],Matka[[#This Row],[Top3]],Matka[[#This Row],[Top4]])</f>
        <v>99 | 99 | 99 | 99</v>
      </c>
      <c r="AB209" s="14">
        <f>IFERROR(SMALL(Matka[[#This Row],[1]:[6]],1),99)</f>
        <v>99</v>
      </c>
      <c r="AC209" s="14">
        <f>IFERROR(SMALL(Matka[[#This Row],[1]:[6]],2),99)</f>
        <v>99</v>
      </c>
      <c r="AD209" s="14">
        <f>IFERROR(SMALL(Matka[[#This Row],[1]:[6]],3),99)</f>
        <v>99</v>
      </c>
      <c r="AE209" s="14">
        <f>IFERROR(SMALL(Matka[[#This Row],[1]:[6]],4),99)</f>
        <v>99</v>
      </c>
    </row>
    <row r="210" spans="1:31" hidden="1" x14ac:dyDescent="0.25">
      <c r="A210" s="3">
        <v>200</v>
      </c>
      <c r="C210" s="13" t="str">
        <f>_xlfn.XLOOKUP(Matka[[#This Row],[Nazwisko i Imię]],Licencje[Nazw i imię],Licencje[Płeć],"",0)</f>
        <v/>
      </c>
      <c r="D210" s="13" t="str">
        <f>_xlfn.XLOOKUP(Matka[[#This Row],[Nazwisko i Imię]],Licencje[Nazw i imię],Licencje[Kat.],"",0)</f>
        <v/>
      </c>
      <c r="E210" s="13" t="str">
        <f>_xlfn.XLOOKUP(Matka[[#This Row],[Nazwisko i Imię]],Licencje[Nazw i imię],Licencje[Klub],"",0)</f>
        <v/>
      </c>
      <c r="F210" s="13" t="str">
        <f>_xlfn.XLOOKUP(Matka[[#This Row],[Nazwisko i Imię]],Licencje[Nazw i imię],Licencje[Szkoła],"",0)</f>
        <v/>
      </c>
      <c r="M210" s="14">
        <f>_xlfn.XLOOKUP(Matka[[#This Row],[1]],$B$2:$B$13,$C$2:$C$13,0,0)</f>
        <v>0</v>
      </c>
      <c r="N210" s="14">
        <f>_xlfn.XLOOKUP(Matka[[#This Row],[2]],$B$2:$B$13,$C$2:$C$13,0,0)</f>
        <v>0</v>
      </c>
      <c r="O210" s="14">
        <f>_xlfn.XLOOKUP(Matka[[#This Row],[3]],$B$2:$B$13,$C$2:$C$13,0,0)</f>
        <v>0</v>
      </c>
      <c r="P210" s="14">
        <f>_xlfn.XLOOKUP(Matka[[#This Row],[4]],$B$2:$B$13,$C$2:$C$13,0,0)</f>
        <v>0</v>
      </c>
      <c r="Q210" s="14">
        <f>_xlfn.XLOOKUP(Matka[[#This Row],[5]],$B$2:$B$13,$C$2:$C$13,0,0)</f>
        <v>0</v>
      </c>
      <c r="R210" s="14">
        <f>_xlfn.XLOOKUP(Matka[[#This Row],[6]],$B$2:$B$13,$C$2:$C$13,0,0)</f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4">
        <f t="shared" si="4"/>
        <v>0</v>
      </c>
      <c r="Z210" s="15">
        <f>SUM(Matka[[#This Row],[Edycja I]:[Sztafety VI]])</f>
        <v>0</v>
      </c>
      <c r="AA210" s="14" t="str">
        <f>_xlfn.TEXTJOIN(" | ",1,Matka[[#This Row],[Top1]],Matka[[#This Row],[Top2]],Matka[[#This Row],[Top3]],Matka[[#This Row],[Top4]])</f>
        <v>99 | 99 | 99 | 99</v>
      </c>
      <c r="AB210" s="14">
        <f>IFERROR(SMALL(Matka[[#This Row],[1]:[6]],1),99)</f>
        <v>99</v>
      </c>
      <c r="AC210" s="14">
        <f>IFERROR(SMALL(Matka[[#This Row],[1]:[6]],2),99)</f>
        <v>99</v>
      </c>
      <c r="AD210" s="14">
        <f>IFERROR(SMALL(Matka[[#This Row],[1]:[6]],3),99)</f>
        <v>99</v>
      </c>
      <c r="AE210" s="14">
        <f>IFERROR(SMALL(Matka[[#This Row],[1]:[6]],4),99)</f>
        <v>99</v>
      </c>
    </row>
    <row r="211" spans="1:31" hidden="1" x14ac:dyDescent="0.25">
      <c r="A211" s="3">
        <v>201</v>
      </c>
      <c r="C211" s="13" t="str">
        <f>_xlfn.XLOOKUP(Matka[[#This Row],[Nazwisko i Imię]],Licencje[Nazw i imię],Licencje[Płeć],"",0)</f>
        <v/>
      </c>
      <c r="D211" s="13" t="str">
        <f>_xlfn.XLOOKUP(Matka[[#This Row],[Nazwisko i Imię]],Licencje[Nazw i imię],Licencje[Kat.],"",0)</f>
        <v/>
      </c>
      <c r="E211" s="13" t="str">
        <f>_xlfn.XLOOKUP(Matka[[#This Row],[Nazwisko i Imię]],Licencje[Nazw i imię],Licencje[Klub],"",0)</f>
        <v/>
      </c>
      <c r="F211" s="13" t="str">
        <f>_xlfn.XLOOKUP(Matka[[#This Row],[Nazwisko i Imię]],Licencje[Nazw i imię],Licencje[Szkoła],"",0)</f>
        <v/>
      </c>
      <c r="M211" s="14">
        <f>_xlfn.XLOOKUP(Matka[[#This Row],[1]],$B$2:$B$13,$C$2:$C$13,0,0)</f>
        <v>0</v>
      </c>
      <c r="N211" s="14">
        <f>_xlfn.XLOOKUP(Matka[[#This Row],[2]],$B$2:$B$13,$C$2:$C$13,0,0)</f>
        <v>0</v>
      </c>
      <c r="O211" s="14">
        <f>_xlfn.XLOOKUP(Matka[[#This Row],[3]],$B$2:$B$13,$C$2:$C$13,0,0)</f>
        <v>0</v>
      </c>
      <c r="P211" s="14">
        <f>_xlfn.XLOOKUP(Matka[[#This Row],[4]],$B$2:$B$13,$C$2:$C$13,0,0)</f>
        <v>0</v>
      </c>
      <c r="Q211" s="14">
        <f>_xlfn.XLOOKUP(Matka[[#This Row],[5]],$B$2:$B$13,$C$2:$C$13,0,0)</f>
        <v>0</v>
      </c>
      <c r="R211" s="14">
        <f>_xlfn.XLOOKUP(Matka[[#This Row],[6]],$B$2:$B$13,$C$2:$C$13,0,0)</f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4">
        <f t="shared" si="4"/>
        <v>0</v>
      </c>
      <c r="Z211" s="15">
        <f>SUM(Matka[[#This Row],[Edycja I]:[Sztafety VI]])</f>
        <v>0</v>
      </c>
      <c r="AA211" s="14" t="str">
        <f>_xlfn.TEXTJOIN(" | ",1,Matka[[#This Row],[Top1]],Matka[[#This Row],[Top2]],Matka[[#This Row],[Top3]],Matka[[#This Row],[Top4]])</f>
        <v>99 | 99 | 99 | 99</v>
      </c>
      <c r="AB211" s="14">
        <f>IFERROR(SMALL(Matka[[#This Row],[1]:[6]],1),99)</f>
        <v>99</v>
      </c>
      <c r="AC211" s="14">
        <f>IFERROR(SMALL(Matka[[#This Row],[1]:[6]],2),99)</f>
        <v>99</v>
      </c>
      <c r="AD211" s="14">
        <f>IFERROR(SMALL(Matka[[#This Row],[1]:[6]],3),99)</f>
        <v>99</v>
      </c>
      <c r="AE211" s="14">
        <f>IFERROR(SMALL(Matka[[#This Row],[1]:[6]],4),99)</f>
        <v>99</v>
      </c>
    </row>
    <row r="212" spans="1:31" hidden="1" x14ac:dyDescent="0.25">
      <c r="A212" s="3">
        <v>202</v>
      </c>
      <c r="C212" s="13" t="str">
        <f>_xlfn.XLOOKUP(Matka[[#This Row],[Nazwisko i Imię]],Licencje[Nazw i imię],Licencje[Płeć],"",0)</f>
        <v/>
      </c>
      <c r="D212" s="13" t="str">
        <f>_xlfn.XLOOKUP(Matka[[#This Row],[Nazwisko i Imię]],Licencje[Nazw i imię],Licencje[Kat.],"",0)</f>
        <v/>
      </c>
      <c r="E212" s="13" t="str">
        <f>_xlfn.XLOOKUP(Matka[[#This Row],[Nazwisko i Imię]],Licencje[Nazw i imię],Licencje[Klub],"",0)</f>
        <v/>
      </c>
      <c r="F212" s="13" t="str">
        <f>_xlfn.XLOOKUP(Matka[[#This Row],[Nazwisko i Imię]],Licencje[Nazw i imię],Licencje[Szkoła],"",0)</f>
        <v/>
      </c>
      <c r="M212" s="14">
        <f>_xlfn.XLOOKUP(Matka[[#This Row],[1]],$B$2:$B$13,$C$2:$C$13,0,0)</f>
        <v>0</v>
      </c>
      <c r="N212" s="14">
        <f>_xlfn.XLOOKUP(Matka[[#This Row],[2]],$B$2:$B$13,$C$2:$C$13,0,0)</f>
        <v>0</v>
      </c>
      <c r="O212" s="14">
        <f>_xlfn.XLOOKUP(Matka[[#This Row],[3]],$B$2:$B$13,$C$2:$C$13,0,0)</f>
        <v>0</v>
      </c>
      <c r="P212" s="14">
        <f>_xlfn.XLOOKUP(Matka[[#This Row],[4]],$B$2:$B$13,$C$2:$C$13,0,0)</f>
        <v>0</v>
      </c>
      <c r="Q212" s="14">
        <f>_xlfn.XLOOKUP(Matka[[#This Row],[5]],$B$2:$B$13,$C$2:$C$13,0,0)</f>
        <v>0</v>
      </c>
      <c r="R212" s="14">
        <f>_xlfn.XLOOKUP(Matka[[#This Row],[6]],$B$2:$B$13,$C$2:$C$13,0,0)</f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4">
        <f t="shared" si="4"/>
        <v>0</v>
      </c>
      <c r="Z212" s="15">
        <f>SUM(Matka[[#This Row],[Edycja I]:[Sztafety VI]])</f>
        <v>0</v>
      </c>
      <c r="AA212" s="14" t="str">
        <f>_xlfn.TEXTJOIN(" | ",1,Matka[[#This Row],[Top1]],Matka[[#This Row],[Top2]],Matka[[#This Row],[Top3]],Matka[[#This Row],[Top4]])</f>
        <v>99 | 99 | 99 | 99</v>
      </c>
      <c r="AB212" s="14">
        <f>IFERROR(SMALL(Matka[[#This Row],[1]:[6]],1),99)</f>
        <v>99</v>
      </c>
      <c r="AC212" s="14">
        <f>IFERROR(SMALL(Matka[[#This Row],[1]:[6]],2),99)</f>
        <v>99</v>
      </c>
      <c r="AD212" s="14">
        <f>IFERROR(SMALL(Matka[[#This Row],[1]:[6]],3),99)</f>
        <v>99</v>
      </c>
      <c r="AE212" s="14">
        <f>IFERROR(SMALL(Matka[[#This Row],[1]:[6]],4),99)</f>
        <v>99</v>
      </c>
    </row>
    <row r="213" spans="1:31" hidden="1" x14ac:dyDescent="0.25">
      <c r="A213" s="3">
        <v>203</v>
      </c>
      <c r="C213" s="13" t="str">
        <f>_xlfn.XLOOKUP(Matka[[#This Row],[Nazwisko i Imię]],Licencje[Nazw i imię],Licencje[Płeć],"",0)</f>
        <v/>
      </c>
      <c r="D213" s="13" t="str">
        <f>_xlfn.XLOOKUP(Matka[[#This Row],[Nazwisko i Imię]],Licencje[Nazw i imię],Licencje[Kat.],"",0)</f>
        <v/>
      </c>
      <c r="E213" s="13" t="str">
        <f>_xlfn.XLOOKUP(Matka[[#This Row],[Nazwisko i Imię]],Licencje[Nazw i imię],Licencje[Klub],"",0)</f>
        <v/>
      </c>
      <c r="F213" s="13" t="str">
        <f>_xlfn.XLOOKUP(Matka[[#This Row],[Nazwisko i Imię]],Licencje[Nazw i imię],Licencje[Szkoła],"",0)</f>
        <v/>
      </c>
      <c r="M213" s="14">
        <f>_xlfn.XLOOKUP(Matka[[#This Row],[1]],$B$2:$B$13,$C$2:$C$13,0,0)</f>
        <v>0</v>
      </c>
      <c r="N213" s="14">
        <f>_xlfn.XLOOKUP(Matka[[#This Row],[2]],$B$2:$B$13,$C$2:$C$13,0,0)</f>
        <v>0</v>
      </c>
      <c r="O213" s="14">
        <f>_xlfn.XLOOKUP(Matka[[#This Row],[3]],$B$2:$B$13,$C$2:$C$13,0,0)</f>
        <v>0</v>
      </c>
      <c r="P213" s="14">
        <f>_xlfn.XLOOKUP(Matka[[#This Row],[4]],$B$2:$B$13,$C$2:$C$13,0,0)</f>
        <v>0</v>
      </c>
      <c r="Q213" s="14">
        <f>_xlfn.XLOOKUP(Matka[[#This Row],[5]],$B$2:$B$13,$C$2:$C$13,0,0)</f>
        <v>0</v>
      </c>
      <c r="R213" s="14">
        <f>_xlfn.XLOOKUP(Matka[[#This Row],[6]],$B$2:$B$13,$C$2:$C$13,0,0)</f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4">
        <f t="shared" si="4"/>
        <v>0</v>
      </c>
      <c r="Z213" s="15">
        <f>SUM(Matka[[#This Row],[Edycja I]:[Sztafety VI]])</f>
        <v>0</v>
      </c>
      <c r="AA213" s="14" t="str">
        <f>_xlfn.TEXTJOIN(" | ",1,Matka[[#This Row],[Top1]],Matka[[#This Row],[Top2]],Matka[[#This Row],[Top3]],Matka[[#This Row],[Top4]])</f>
        <v>99 | 99 | 99 | 99</v>
      </c>
      <c r="AB213" s="14">
        <f>IFERROR(SMALL(Matka[[#This Row],[1]:[6]],1),99)</f>
        <v>99</v>
      </c>
      <c r="AC213" s="14">
        <f>IFERROR(SMALL(Matka[[#This Row],[1]:[6]],2),99)</f>
        <v>99</v>
      </c>
      <c r="AD213" s="14">
        <f>IFERROR(SMALL(Matka[[#This Row],[1]:[6]],3),99)</f>
        <v>99</v>
      </c>
      <c r="AE213" s="14">
        <f>IFERROR(SMALL(Matka[[#This Row],[1]:[6]],4),99)</f>
        <v>99</v>
      </c>
    </row>
    <row r="214" spans="1:31" hidden="1" x14ac:dyDescent="0.25">
      <c r="A214" s="3">
        <v>204</v>
      </c>
      <c r="C214" s="13" t="str">
        <f>_xlfn.XLOOKUP(Matka[[#This Row],[Nazwisko i Imię]],Licencje[Nazw i imię],Licencje[Płeć],"",0)</f>
        <v/>
      </c>
      <c r="D214" s="13" t="str">
        <f>_xlfn.XLOOKUP(Matka[[#This Row],[Nazwisko i Imię]],Licencje[Nazw i imię],Licencje[Kat.],"",0)</f>
        <v/>
      </c>
      <c r="E214" s="13" t="str">
        <f>_xlfn.XLOOKUP(Matka[[#This Row],[Nazwisko i Imię]],Licencje[Nazw i imię],Licencje[Klub],"",0)</f>
        <v/>
      </c>
      <c r="F214" s="13" t="str">
        <f>_xlfn.XLOOKUP(Matka[[#This Row],[Nazwisko i Imię]],Licencje[Nazw i imię],Licencje[Szkoła],"",0)</f>
        <v/>
      </c>
      <c r="M214" s="14">
        <f>_xlfn.XLOOKUP(Matka[[#This Row],[1]],$B$2:$B$13,$C$2:$C$13,0,0)</f>
        <v>0</v>
      </c>
      <c r="N214" s="14">
        <f>_xlfn.XLOOKUP(Matka[[#This Row],[2]],$B$2:$B$13,$C$2:$C$13,0,0)</f>
        <v>0</v>
      </c>
      <c r="O214" s="14">
        <f>_xlfn.XLOOKUP(Matka[[#This Row],[3]],$B$2:$B$13,$C$2:$C$13,0,0)</f>
        <v>0</v>
      </c>
      <c r="P214" s="14">
        <f>_xlfn.XLOOKUP(Matka[[#This Row],[4]],$B$2:$B$13,$C$2:$C$13,0,0)</f>
        <v>0</v>
      </c>
      <c r="Q214" s="14">
        <f>_xlfn.XLOOKUP(Matka[[#This Row],[5]],$B$2:$B$13,$C$2:$C$13,0,0)</f>
        <v>0</v>
      </c>
      <c r="R214" s="14">
        <f>_xlfn.XLOOKUP(Matka[[#This Row],[6]],$B$2:$B$13,$C$2:$C$13,0,0)</f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4">
        <f t="shared" si="4"/>
        <v>0</v>
      </c>
      <c r="Z214" s="15">
        <f>SUM(Matka[[#This Row],[Edycja I]:[Sztafety VI]])</f>
        <v>0</v>
      </c>
      <c r="AA214" s="14" t="str">
        <f>_xlfn.TEXTJOIN(" | ",1,Matka[[#This Row],[Top1]],Matka[[#This Row],[Top2]],Matka[[#This Row],[Top3]],Matka[[#This Row],[Top4]])</f>
        <v>99 | 99 | 99 | 99</v>
      </c>
      <c r="AB214" s="14">
        <f>IFERROR(SMALL(Matka[[#This Row],[1]:[6]],1),99)</f>
        <v>99</v>
      </c>
      <c r="AC214" s="14">
        <f>IFERROR(SMALL(Matka[[#This Row],[1]:[6]],2),99)</f>
        <v>99</v>
      </c>
      <c r="AD214" s="14">
        <f>IFERROR(SMALL(Matka[[#This Row],[1]:[6]],3),99)</f>
        <v>99</v>
      </c>
      <c r="AE214" s="14">
        <f>IFERROR(SMALL(Matka[[#This Row],[1]:[6]],4),99)</f>
        <v>99</v>
      </c>
    </row>
    <row r="215" spans="1:31" hidden="1" x14ac:dyDescent="0.25">
      <c r="A215" s="3">
        <v>205</v>
      </c>
      <c r="C215" s="13" t="str">
        <f>_xlfn.XLOOKUP(Matka[[#This Row],[Nazwisko i Imię]],Licencje[Nazw i imię],Licencje[Płeć],"",0)</f>
        <v/>
      </c>
      <c r="D215" s="13" t="str">
        <f>_xlfn.XLOOKUP(Matka[[#This Row],[Nazwisko i Imię]],Licencje[Nazw i imię],Licencje[Kat.],"",0)</f>
        <v/>
      </c>
      <c r="E215" s="13" t="str">
        <f>_xlfn.XLOOKUP(Matka[[#This Row],[Nazwisko i Imię]],Licencje[Nazw i imię],Licencje[Klub],"",0)</f>
        <v/>
      </c>
      <c r="F215" s="13" t="str">
        <f>_xlfn.XLOOKUP(Matka[[#This Row],[Nazwisko i Imię]],Licencje[Nazw i imię],Licencje[Szkoła],"",0)</f>
        <v/>
      </c>
      <c r="M215" s="14">
        <f>_xlfn.XLOOKUP(Matka[[#This Row],[1]],$B$2:$B$13,$C$2:$C$13,0,0)</f>
        <v>0</v>
      </c>
      <c r="N215" s="14">
        <f>_xlfn.XLOOKUP(Matka[[#This Row],[2]],$B$2:$B$13,$C$2:$C$13,0,0)</f>
        <v>0</v>
      </c>
      <c r="O215" s="14">
        <f>_xlfn.XLOOKUP(Matka[[#This Row],[3]],$B$2:$B$13,$C$2:$C$13,0,0)</f>
        <v>0</v>
      </c>
      <c r="P215" s="14">
        <f>_xlfn.XLOOKUP(Matka[[#This Row],[4]],$B$2:$B$13,$C$2:$C$13,0,0)</f>
        <v>0</v>
      </c>
      <c r="Q215" s="14">
        <f>_xlfn.XLOOKUP(Matka[[#This Row],[5]],$B$2:$B$13,$C$2:$C$13,0,0)</f>
        <v>0</v>
      </c>
      <c r="R215" s="14">
        <f>_xlfn.XLOOKUP(Matka[[#This Row],[6]],$B$2:$B$13,$C$2:$C$13,0,0)</f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4">
        <f t="shared" si="4"/>
        <v>0</v>
      </c>
      <c r="Z215" s="15">
        <f>SUM(Matka[[#This Row],[Edycja I]:[Sztafety VI]])</f>
        <v>0</v>
      </c>
      <c r="AA215" s="14" t="str">
        <f>_xlfn.TEXTJOIN(" | ",1,Matka[[#This Row],[Top1]],Matka[[#This Row],[Top2]],Matka[[#This Row],[Top3]],Matka[[#This Row],[Top4]])</f>
        <v>99 | 99 | 99 | 99</v>
      </c>
      <c r="AB215" s="14">
        <f>IFERROR(SMALL(Matka[[#This Row],[1]:[6]],1),99)</f>
        <v>99</v>
      </c>
      <c r="AC215" s="14">
        <f>IFERROR(SMALL(Matka[[#This Row],[1]:[6]],2),99)</f>
        <v>99</v>
      </c>
      <c r="AD215" s="14">
        <f>IFERROR(SMALL(Matka[[#This Row],[1]:[6]],3),99)</f>
        <v>99</v>
      </c>
      <c r="AE215" s="14">
        <f>IFERROR(SMALL(Matka[[#This Row],[1]:[6]],4),99)</f>
        <v>99</v>
      </c>
    </row>
    <row r="216" spans="1:31" hidden="1" x14ac:dyDescent="0.25">
      <c r="A216" s="3">
        <v>206</v>
      </c>
      <c r="C216" s="13" t="str">
        <f>_xlfn.XLOOKUP(Matka[[#This Row],[Nazwisko i Imię]],Licencje[Nazw i imię],Licencje[Płeć],"",0)</f>
        <v/>
      </c>
      <c r="D216" s="13" t="str">
        <f>_xlfn.XLOOKUP(Matka[[#This Row],[Nazwisko i Imię]],Licencje[Nazw i imię],Licencje[Kat.],"",0)</f>
        <v/>
      </c>
      <c r="E216" s="13" t="str">
        <f>_xlfn.XLOOKUP(Matka[[#This Row],[Nazwisko i Imię]],Licencje[Nazw i imię],Licencje[Klub],"",0)</f>
        <v/>
      </c>
      <c r="F216" s="13" t="str">
        <f>_xlfn.XLOOKUP(Matka[[#This Row],[Nazwisko i Imię]],Licencje[Nazw i imię],Licencje[Szkoła],"",0)</f>
        <v/>
      </c>
      <c r="M216" s="14">
        <f>_xlfn.XLOOKUP(Matka[[#This Row],[1]],$B$2:$B$13,$C$2:$C$13,0,0)</f>
        <v>0</v>
      </c>
      <c r="N216" s="14">
        <f>_xlfn.XLOOKUP(Matka[[#This Row],[2]],$B$2:$B$13,$C$2:$C$13,0,0)</f>
        <v>0</v>
      </c>
      <c r="O216" s="14">
        <f>_xlfn.XLOOKUP(Matka[[#This Row],[3]],$B$2:$B$13,$C$2:$C$13,0,0)</f>
        <v>0</v>
      </c>
      <c r="P216" s="14">
        <f>_xlfn.XLOOKUP(Matka[[#This Row],[4]],$B$2:$B$13,$C$2:$C$13,0,0)</f>
        <v>0</v>
      </c>
      <c r="Q216" s="14">
        <f>_xlfn.XLOOKUP(Matka[[#This Row],[5]],$B$2:$B$13,$C$2:$C$13,0,0)</f>
        <v>0</v>
      </c>
      <c r="R216" s="14">
        <f>_xlfn.XLOOKUP(Matka[[#This Row],[6]],$B$2:$B$13,$C$2:$C$13,0,0)</f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4">
        <f t="shared" si="4"/>
        <v>0</v>
      </c>
      <c r="Z216" s="15">
        <f>SUM(Matka[[#This Row],[Edycja I]:[Sztafety VI]])</f>
        <v>0</v>
      </c>
      <c r="AA216" s="14" t="str">
        <f>_xlfn.TEXTJOIN(" | ",1,Matka[[#This Row],[Top1]],Matka[[#This Row],[Top2]],Matka[[#This Row],[Top3]],Matka[[#This Row],[Top4]])</f>
        <v>99 | 99 | 99 | 99</v>
      </c>
      <c r="AB216" s="14">
        <f>IFERROR(SMALL(Matka[[#This Row],[1]:[6]],1),99)</f>
        <v>99</v>
      </c>
      <c r="AC216" s="14">
        <f>IFERROR(SMALL(Matka[[#This Row],[1]:[6]],2),99)</f>
        <v>99</v>
      </c>
      <c r="AD216" s="14">
        <f>IFERROR(SMALL(Matka[[#This Row],[1]:[6]],3),99)</f>
        <v>99</v>
      </c>
      <c r="AE216" s="14">
        <f>IFERROR(SMALL(Matka[[#This Row],[1]:[6]],4),99)</f>
        <v>99</v>
      </c>
    </row>
    <row r="217" spans="1:31" hidden="1" x14ac:dyDescent="0.25">
      <c r="A217" s="3">
        <v>207</v>
      </c>
      <c r="C217" s="13" t="str">
        <f>_xlfn.XLOOKUP(Matka[[#This Row],[Nazwisko i Imię]],Licencje[Nazw i imię],Licencje[Płeć],"",0)</f>
        <v/>
      </c>
      <c r="D217" s="13" t="str">
        <f>_xlfn.XLOOKUP(Matka[[#This Row],[Nazwisko i Imię]],Licencje[Nazw i imię],Licencje[Kat.],"",0)</f>
        <v/>
      </c>
      <c r="E217" s="13" t="str">
        <f>_xlfn.XLOOKUP(Matka[[#This Row],[Nazwisko i Imię]],Licencje[Nazw i imię],Licencje[Klub],"",0)</f>
        <v/>
      </c>
      <c r="F217" s="13" t="str">
        <f>_xlfn.XLOOKUP(Matka[[#This Row],[Nazwisko i Imię]],Licencje[Nazw i imię],Licencje[Szkoła],"",0)</f>
        <v/>
      </c>
      <c r="M217" s="14">
        <f>_xlfn.XLOOKUP(Matka[[#This Row],[1]],$B$2:$B$13,$C$2:$C$13,0,0)</f>
        <v>0</v>
      </c>
      <c r="N217" s="14">
        <f>_xlfn.XLOOKUP(Matka[[#This Row],[2]],$B$2:$B$13,$C$2:$C$13,0,0)</f>
        <v>0</v>
      </c>
      <c r="O217" s="14">
        <f>_xlfn.XLOOKUP(Matka[[#This Row],[3]],$B$2:$B$13,$C$2:$C$13,0,0)</f>
        <v>0</v>
      </c>
      <c r="P217" s="14">
        <f>_xlfn.XLOOKUP(Matka[[#This Row],[4]],$B$2:$B$13,$C$2:$C$13,0,0)</f>
        <v>0</v>
      </c>
      <c r="Q217" s="14">
        <f>_xlfn.XLOOKUP(Matka[[#This Row],[5]],$B$2:$B$13,$C$2:$C$13,0,0)</f>
        <v>0</v>
      </c>
      <c r="R217" s="14">
        <f>_xlfn.XLOOKUP(Matka[[#This Row],[6]],$B$2:$B$13,$C$2:$C$13,0,0)</f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4">
        <f t="shared" si="4"/>
        <v>0</v>
      </c>
      <c r="Z217" s="15">
        <f>SUM(Matka[[#This Row],[Edycja I]:[Sztafety VI]])</f>
        <v>0</v>
      </c>
      <c r="AA217" s="14" t="str">
        <f>_xlfn.TEXTJOIN(" | ",1,Matka[[#This Row],[Top1]],Matka[[#This Row],[Top2]],Matka[[#This Row],[Top3]],Matka[[#This Row],[Top4]])</f>
        <v>99 | 99 | 99 | 99</v>
      </c>
      <c r="AB217" s="14">
        <f>IFERROR(SMALL(Matka[[#This Row],[1]:[6]],1),99)</f>
        <v>99</v>
      </c>
      <c r="AC217" s="14">
        <f>IFERROR(SMALL(Matka[[#This Row],[1]:[6]],2),99)</f>
        <v>99</v>
      </c>
      <c r="AD217" s="14">
        <f>IFERROR(SMALL(Matka[[#This Row],[1]:[6]],3),99)</f>
        <v>99</v>
      </c>
      <c r="AE217" s="14">
        <f>IFERROR(SMALL(Matka[[#This Row],[1]:[6]],4),99)</f>
        <v>99</v>
      </c>
    </row>
    <row r="218" spans="1:31" hidden="1" x14ac:dyDescent="0.25">
      <c r="A218" s="3">
        <v>208</v>
      </c>
      <c r="C218" s="13" t="str">
        <f>_xlfn.XLOOKUP(Matka[[#This Row],[Nazwisko i Imię]],Licencje[Nazw i imię],Licencje[Płeć],"",0)</f>
        <v/>
      </c>
      <c r="D218" s="13" t="str">
        <f>_xlfn.XLOOKUP(Matka[[#This Row],[Nazwisko i Imię]],Licencje[Nazw i imię],Licencje[Kat.],"",0)</f>
        <v/>
      </c>
      <c r="E218" s="13" t="str">
        <f>_xlfn.XLOOKUP(Matka[[#This Row],[Nazwisko i Imię]],Licencje[Nazw i imię],Licencje[Klub],"",0)</f>
        <v/>
      </c>
      <c r="F218" s="13" t="str">
        <f>_xlfn.XLOOKUP(Matka[[#This Row],[Nazwisko i Imię]],Licencje[Nazw i imię],Licencje[Szkoła],"",0)</f>
        <v/>
      </c>
      <c r="M218" s="14">
        <f>_xlfn.XLOOKUP(Matka[[#This Row],[1]],$B$2:$B$13,$C$2:$C$13,0,0)</f>
        <v>0</v>
      </c>
      <c r="N218" s="14">
        <f>_xlfn.XLOOKUP(Matka[[#This Row],[2]],$B$2:$B$13,$C$2:$C$13,0,0)</f>
        <v>0</v>
      </c>
      <c r="O218" s="14">
        <f>_xlfn.XLOOKUP(Matka[[#This Row],[3]],$B$2:$B$13,$C$2:$C$13,0,0)</f>
        <v>0</v>
      </c>
      <c r="P218" s="14">
        <f>_xlfn.XLOOKUP(Matka[[#This Row],[4]],$B$2:$B$13,$C$2:$C$13,0,0)</f>
        <v>0</v>
      </c>
      <c r="Q218" s="14">
        <f>_xlfn.XLOOKUP(Matka[[#This Row],[5]],$B$2:$B$13,$C$2:$C$13,0,0)</f>
        <v>0</v>
      </c>
      <c r="R218" s="14">
        <f>_xlfn.XLOOKUP(Matka[[#This Row],[6]],$B$2:$B$13,$C$2:$C$13,0,0)</f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4">
        <f t="shared" si="4"/>
        <v>0</v>
      </c>
      <c r="Z218" s="15">
        <f>SUM(Matka[[#This Row],[Edycja I]:[Sztafety VI]])</f>
        <v>0</v>
      </c>
      <c r="AA218" s="14" t="str">
        <f>_xlfn.TEXTJOIN(" | ",1,Matka[[#This Row],[Top1]],Matka[[#This Row],[Top2]],Matka[[#This Row],[Top3]],Matka[[#This Row],[Top4]])</f>
        <v>99 | 99 | 99 | 99</v>
      </c>
      <c r="AB218" s="14">
        <f>IFERROR(SMALL(Matka[[#This Row],[1]:[6]],1),99)</f>
        <v>99</v>
      </c>
      <c r="AC218" s="14">
        <f>IFERROR(SMALL(Matka[[#This Row],[1]:[6]],2),99)</f>
        <v>99</v>
      </c>
      <c r="AD218" s="14">
        <f>IFERROR(SMALL(Matka[[#This Row],[1]:[6]],3),99)</f>
        <v>99</v>
      </c>
      <c r="AE218" s="14">
        <f>IFERROR(SMALL(Matka[[#This Row],[1]:[6]],4),99)</f>
        <v>99</v>
      </c>
    </row>
    <row r="219" spans="1:31" hidden="1" x14ac:dyDescent="0.25">
      <c r="A219" s="3">
        <v>209</v>
      </c>
      <c r="C219" s="13" t="str">
        <f>_xlfn.XLOOKUP(Matka[[#This Row],[Nazwisko i Imię]],Licencje[Nazw i imię],Licencje[Płeć],"",0)</f>
        <v/>
      </c>
      <c r="D219" s="13" t="str">
        <f>_xlfn.XLOOKUP(Matka[[#This Row],[Nazwisko i Imię]],Licencje[Nazw i imię],Licencje[Kat.],"",0)</f>
        <v/>
      </c>
      <c r="E219" s="13" t="str">
        <f>_xlfn.XLOOKUP(Matka[[#This Row],[Nazwisko i Imię]],Licencje[Nazw i imię],Licencje[Klub],"",0)</f>
        <v/>
      </c>
      <c r="F219" s="13" t="str">
        <f>_xlfn.XLOOKUP(Matka[[#This Row],[Nazwisko i Imię]],Licencje[Nazw i imię],Licencje[Szkoła],"",0)</f>
        <v/>
      </c>
      <c r="M219" s="14">
        <f>_xlfn.XLOOKUP(Matka[[#This Row],[1]],$B$2:$B$13,$C$2:$C$13,0,0)</f>
        <v>0</v>
      </c>
      <c r="N219" s="14">
        <f>_xlfn.XLOOKUP(Matka[[#This Row],[2]],$B$2:$B$13,$C$2:$C$13,0,0)</f>
        <v>0</v>
      </c>
      <c r="O219" s="14">
        <f>_xlfn.XLOOKUP(Matka[[#This Row],[3]],$B$2:$B$13,$C$2:$C$13,0,0)</f>
        <v>0</v>
      </c>
      <c r="P219" s="14">
        <f>_xlfn.XLOOKUP(Matka[[#This Row],[4]],$B$2:$B$13,$C$2:$C$13,0,0)</f>
        <v>0</v>
      </c>
      <c r="Q219" s="14">
        <f>_xlfn.XLOOKUP(Matka[[#This Row],[5]],$B$2:$B$13,$C$2:$C$13,0,0)</f>
        <v>0</v>
      </c>
      <c r="R219" s="14">
        <f>_xlfn.XLOOKUP(Matka[[#This Row],[6]],$B$2:$B$13,$C$2:$C$13,0,0)</f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4">
        <f t="shared" si="4"/>
        <v>0</v>
      </c>
      <c r="Z219" s="15">
        <f>SUM(Matka[[#This Row],[Edycja I]:[Sztafety VI]])</f>
        <v>0</v>
      </c>
      <c r="AA219" s="14" t="str">
        <f>_xlfn.TEXTJOIN(" | ",1,Matka[[#This Row],[Top1]],Matka[[#This Row],[Top2]],Matka[[#This Row],[Top3]],Matka[[#This Row],[Top4]])</f>
        <v>99 | 99 | 99 | 99</v>
      </c>
      <c r="AB219" s="14">
        <f>IFERROR(SMALL(Matka[[#This Row],[1]:[6]],1),99)</f>
        <v>99</v>
      </c>
      <c r="AC219" s="14">
        <f>IFERROR(SMALL(Matka[[#This Row],[1]:[6]],2),99)</f>
        <v>99</v>
      </c>
      <c r="AD219" s="14">
        <f>IFERROR(SMALL(Matka[[#This Row],[1]:[6]],3),99)</f>
        <v>99</v>
      </c>
      <c r="AE219" s="14">
        <f>IFERROR(SMALL(Matka[[#This Row],[1]:[6]],4),99)</f>
        <v>99</v>
      </c>
    </row>
    <row r="220" spans="1:31" hidden="1" x14ac:dyDescent="0.25">
      <c r="A220" s="3">
        <v>210</v>
      </c>
      <c r="C220" s="13" t="str">
        <f>_xlfn.XLOOKUP(Matka[[#This Row],[Nazwisko i Imię]],Licencje[Nazw i imię],Licencje[Płeć],"",0)</f>
        <v/>
      </c>
      <c r="D220" s="13" t="str">
        <f>_xlfn.XLOOKUP(Matka[[#This Row],[Nazwisko i Imię]],Licencje[Nazw i imię],Licencje[Kat.],"",0)</f>
        <v/>
      </c>
      <c r="E220" s="13" t="str">
        <f>_xlfn.XLOOKUP(Matka[[#This Row],[Nazwisko i Imię]],Licencje[Nazw i imię],Licencje[Klub],"",0)</f>
        <v/>
      </c>
      <c r="F220" s="13" t="str">
        <f>_xlfn.XLOOKUP(Matka[[#This Row],[Nazwisko i Imię]],Licencje[Nazw i imię],Licencje[Szkoła],"",0)</f>
        <v/>
      </c>
      <c r="M220" s="14">
        <f>_xlfn.XLOOKUP(Matka[[#This Row],[1]],$B$2:$B$13,$C$2:$C$13,0,0)</f>
        <v>0</v>
      </c>
      <c r="N220" s="14">
        <f>_xlfn.XLOOKUP(Matka[[#This Row],[2]],$B$2:$B$13,$C$2:$C$13,0,0)</f>
        <v>0</v>
      </c>
      <c r="O220" s="14">
        <f>_xlfn.XLOOKUP(Matka[[#This Row],[3]],$B$2:$B$13,$C$2:$C$13,0,0)</f>
        <v>0</v>
      </c>
      <c r="P220" s="14">
        <f>_xlfn.XLOOKUP(Matka[[#This Row],[4]],$B$2:$B$13,$C$2:$C$13,0,0)</f>
        <v>0</v>
      </c>
      <c r="Q220" s="14">
        <f>_xlfn.XLOOKUP(Matka[[#This Row],[5]],$B$2:$B$13,$C$2:$C$13,0,0)</f>
        <v>0</v>
      </c>
      <c r="R220" s="14">
        <f>_xlfn.XLOOKUP(Matka[[#This Row],[6]],$B$2:$B$13,$C$2:$C$13,0,0)</f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4">
        <f t="shared" si="4"/>
        <v>0</v>
      </c>
      <c r="Z220" s="15">
        <f>SUM(Matka[[#This Row],[Edycja I]:[Sztafety VI]])</f>
        <v>0</v>
      </c>
      <c r="AA220" s="14" t="str">
        <f>_xlfn.TEXTJOIN(" | ",1,Matka[[#This Row],[Top1]],Matka[[#This Row],[Top2]],Matka[[#This Row],[Top3]],Matka[[#This Row],[Top4]])</f>
        <v>99 | 99 | 99 | 99</v>
      </c>
      <c r="AB220" s="14">
        <f>IFERROR(SMALL(Matka[[#This Row],[1]:[6]],1),99)</f>
        <v>99</v>
      </c>
      <c r="AC220" s="14">
        <f>IFERROR(SMALL(Matka[[#This Row],[1]:[6]],2),99)</f>
        <v>99</v>
      </c>
      <c r="AD220" s="14">
        <f>IFERROR(SMALL(Matka[[#This Row],[1]:[6]],3),99)</f>
        <v>99</v>
      </c>
      <c r="AE220" s="14">
        <f>IFERROR(SMALL(Matka[[#This Row],[1]:[6]],4),99)</f>
        <v>99</v>
      </c>
    </row>
    <row r="221" spans="1:31" hidden="1" x14ac:dyDescent="0.25">
      <c r="A221" s="3">
        <v>211</v>
      </c>
      <c r="C221" s="13" t="str">
        <f>_xlfn.XLOOKUP(Matka[[#This Row],[Nazwisko i Imię]],Licencje[Nazw i imię],Licencje[Płeć],"",0)</f>
        <v/>
      </c>
      <c r="D221" s="13" t="str">
        <f>_xlfn.XLOOKUP(Matka[[#This Row],[Nazwisko i Imię]],Licencje[Nazw i imię],Licencje[Kat.],"",0)</f>
        <v/>
      </c>
      <c r="E221" s="13" t="str">
        <f>_xlfn.XLOOKUP(Matka[[#This Row],[Nazwisko i Imię]],Licencje[Nazw i imię],Licencje[Klub],"",0)</f>
        <v/>
      </c>
      <c r="F221" s="13" t="str">
        <f>_xlfn.XLOOKUP(Matka[[#This Row],[Nazwisko i Imię]],Licencje[Nazw i imię],Licencje[Szkoła],"",0)</f>
        <v/>
      </c>
      <c r="M221" s="14">
        <f>_xlfn.XLOOKUP(Matka[[#This Row],[1]],$B$2:$B$13,$C$2:$C$13,0,0)</f>
        <v>0</v>
      </c>
      <c r="N221" s="14">
        <f>_xlfn.XLOOKUP(Matka[[#This Row],[2]],$B$2:$B$13,$C$2:$C$13,0,0)</f>
        <v>0</v>
      </c>
      <c r="O221" s="14">
        <f>_xlfn.XLOOKUP(Matka[[#This Row],[3]],$B$2:$B$13,$C$2:$C$13,0,0)</f>
        <v>0</v>
      </c>
      <c r="P221" s="14">
        <f>_xlfn.XLOOKUP(Matka[[#This Row],[4]],$B$2:$B$13,$C$2:$C$13,0,0)</f>
        <v>0</v>
      </c>
      <c r="Q221" s="14">
        <f>_xlfn.XLOOKUP(Matka[[#This Row],[5]],$B$2:$B$13,$C$2:$C$13,0,0)</f>
        <v>0</v>
      </c>
      <c r="R221" s="14">
        <f>_xlfn.XLOOKUP(Matka[[#This Row],[6]],$B$2:$B$13,$C$2:$C$13,0,0)</f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4">
        <f t="shared" si="4"/>
        <v>0</v>
      </c>
      <c r="Z221" s="15">
        <f>SUM(Matka[[#This Row],[Edycja I]:[Sztafety VI]])</f>
        <v>0</v>
      </c>
      <c r="AA221" s="14" t="str">
        <f>_xlfn.TEXTJOIN(" | ",1,Matka[[#This Row],[Top1]],Matka[[#This Row],[Top2]],Matka[[#This Row],[Top3]],Matka[[#This Row],[Top4]])</f>
        <v>99 | 99 | 99 | 99</v>
      </c>
      <c r="AB221" s="14">
        <f>IFERROR(SMALL(Matka[[#This Row],[1]:[6]],1),99)</f>
        <v>99</v>
      </c>
      <c r="AC221" s="14">
        <f>IFERROR(SMALL(Matka[[#This Row],[1]:[6]],2),99)</f>
        <v>99</v>
      </c>
      <c r="AD221" s="14">
        <f>IFERROR(SMALL(Matka[[#This Row],[1]:[6]],3),99)</f>
        <v>99</v>
      </c>
      <c r="AE221" s="14">
        <f>IFERROR(SMALL(Matka[[#This Row],[1]:[6]],4),99)</f>
        <v>99</v>
      </c>
    </row>
    <row r="222" spans="1:31" hidden="1" x14ac:dyDescent="0.25">
      <c r="A222" s="3">
        <v>212</v>
      </c>
      <c r="C222" s="13" t="str">
        <f>_xlfn.XLOOKUP(Matka[[#This Row],[Nazwisko i Imię]],Licencje[Nazw i imię],Licencje[Płeć],"",0)</f>
        <v/>
      </c>
      <c r="D222" s="13" t="str">
        <f>_xlfn.XLOOKUP(Matka[[#This Row],[Nazwisko i Imię]],Licencje[Nazw i imię],Licencje[Kat.],"",0)</f>
        <v/>
      </c>
      <c r="E222" s="13" t="str">
        <f>_xlfn.XLOOKUP(Matka[[#This Row],[Nazwisko i Imię]],Licencje[Nazw i imię],Licencje[Klub],"",0)</f>
        <v/>
      </c>
      <c r="F222" s="13" t="str">
        <f>_xlfn.XLOOKUP(Matka[[#This Row],[Nazwisko i Imię]],Licencje[Nazw i imię],Licencje[Szkoła],"",0)</f>
        <v/>
      </c>
      <c r="M222" s="14">
        <f>_xlfn.XLOOKUP(Matka[[#This Row],[1]],$B$2:$B$13,$C$2:$C$13,0,0)</f>
        <v>0</v>
      </c>
      <c r="N222" s="14">
        <f>_xlfn.XLOOKUP(Matka[[#This Row],[2]],$B$2:$B$13,$C$2:$C$13,0,0)</f>
        <v>0</v>
      </c>
      <c r="O222" s="14">
        <f>_xlfn.XLOOKUP(Matka[[#This Row],[3]],$B$2:$B$13,$C$2:$C$13,0,0)</f>
        <v>0</v>
      </c>
      <c r="P222" s="14">
        <f>_xlfn.XLOOKUP(Matka[[#This Row],[4]],$B$2:$B$13,$C$2:$C$13,0,0)</f>
        <v>0</v>
      </c>
      <c r="Q222" s="14">
        <f>_xlfn.XLOOKUP(Matka[[#This Row],[5]],$B$2:$B$13,$C$2:$C$13,0,0)</f>
        <v>0</v>
      </c>
      <c r="R222" s="14">
        <f>_xlfn.XLOOKUP(Matka[[#This Row],[6]],$B$2:$B$13,$C$2:$C$13,0,0)</f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4">
        <f t="shared" si="4"/>
        <v>0</v>
      </c>
      <c r="Z222" s="15">
        <f>SUM(Matka[[#This Row],[Edycja I]:[Sztafety VI]])</f>
        <v>0</v>
      </c>
      <c r="AA222" s="14" t="str">
        <f>_xlfn.TEXTJOIN(" | ",1,Matka[[#This Row],[Top1]],Matka[[#This Row],[Top2]],Matka[[#This Row],[Top3]],Matka[[#This Row],[Top4]])</f>
        <v>99 | 99 | 99 | 99</v>
      </c>
      <c r="AB222" s="14">
        <f>IFERROR(SMALL(Matka[[#This Row],[1]:[6]],1),99)</f>
        <v>99</v>
      </c>
      <c r="AC222" s="14">
        <f>IFERROR(SMALL(Matka[[#This Row],[1]:[6]],2),99)</f>
        <v>99</v>
      </c>
      <c r="AD222" s="14">
        <f>IFERROR(SMALL(Matka[[#This Row],[1]:[6]],3),99)</f>
        <v>99</v>
      </c>
      <c r="AE222" s="14">
        <f>IFERROR(SMALL(Matka[[#This Row],[1]:[6]],4),99)</f>
        <v>99</v>
      </c>
    </row>
    <row r="223" spans="1:31" hidden="1" x14ac:dyDescent="0.25">
      <c r="A223" s="3">
        <v>213</v>
      </c>
      <c r="C223" s="13" t="str">
        <f>_xlfn.XLOOKUP(Matka[[#This Row],[Nazwisko i Imię]],Licencje[Nazw i imię],Licencje[Płeć],"",0)</f>
        <v/>
      </c>
      <c r="D223" s="13" t="str">
        <f>_xlfn.XLOOKUP(Matka[[#This Row],[Nazwisko i Imię]],Licencje[Nazw i imię],Licencje[Kat.],"",0)</f>
        <v/>
      </c>
      <c r="E223" s="13" t="str">
        <f>_xlfn.XLOOKUP(Matka[[#This Row],[Nazwisko i Imię]],Licencje[Nazw i imię],Licencje[Klub],"",0)</f>
        <v/>
      </c>
      <c r="F223" s="13" t="str">
        <f>_xlfn.XLOOKUP(Matka[[#This Row],[Nazwisko i Imię]],Licencje[Nazw i imię],Licencje[Szkoła],"",0)</f>
        <v/>
      </c>
      <c r="M223" s="14">
        <f>_xlfn.XLOOKUP(Matka[[#This Row],[1]],$B$2:$B$13,$C$2:$C$13,0,0)</f>
        <v>0</v>
      </c>
      <c r="N223" s="14">
        <f>_xlfn.XLOOKUP(Matka[[#This Row],[2]],$B$2:$B$13,$C$2:$C$13,0,0)</f>
        <v>0</v>
      </c>
      <c r="O223" s="14">
        <f>_xlfn.XLOOKUP(Matka[[#This Row],[3]],$B$2:$B$13,$C$2:$C$13,0,0)</f>
        <v>0</v>
      </c>
      <c r="P223" s="14">
        <f>_xlfn.XLOOKUP(Matka[[#This Row],[4]],$B$2:$B$13,$C$2:$C$13,0,0)</f>
        <v>0</v>
      </c>
      <c r="Q223" s="14">
        <f>_xlfn.XLOOKUP(Matka[[#This Row],[5]],$B$2:$B$13,$C$2:$C$13,0,0)</f>
        <v>0</v>
      </c>
      <c r="R223" s="14">
        <f>_xlfn.XLOOKUP(Matka[[#This Row],[6]],$B$2:$B$13,$C$2:$C$13,0,0)</f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4">
        <f t="shared" si="4"/>
        <v>0</v>
      </c>
      <c r="Z223" s="15">
        <f>SUM(Matka[[#This Row],[Edycja I]:[Sztafety VI]])</f>
        <v>0</v>
      </c>
      <c r="AA223" s="14" t="str">
        <f>_xlfn.TEXTJOIN(" | ",1,Matka[[#This Row],[Top1]],Matka[[#This Row],[Top2]],Matka[[#This Row],[Top3]],Matka[[#This Row],[Top4]])</f>
        <v>99 | 99 | 99 | 99</v>
      </c>
      <c r="AB223" s="14">
        <f>IFERROR(SMALL(Matka[[#This Row],[1]:[6]],1),99)</f>
        <v>99</v>
      </c>
      <c r="AC223" s="14">
        <f>IFERROR(SMALL(Matka[[#This Row],[1]:[6]],2),99)</f>
        <v>99</v>
      </c>
      <c r="AD223" s="14">
        <f>IFERROR(SMALL(Matka[[#This Row],[1]:[6]],3),99)</f>
        <v>99</v>
      </c>
      <c r="AE223" s="14">
        <f>IFERROR(SMALL(Matka[[#This Row],[1]:[6]],4),99)</f>
        <v>99</v>
      </c>
    </row>
    <row r="224" spans="1:31" hidden="1" x14ac:dyDescent="0.25">
      <c r="A224" s="3">
        <v>214</v>
      </c>
      <c r="C224" s="13" t="str">
        <f>_xlfn.XLOOKUP(Matka[[#This Row],[Nazwisko i Imię]],Licencje[Nazw i imię],Licencje[Płeć],"",0)</f>
        <v/>
      </c>
      <c r="D224" s="13" t="str">
        <f>_xlfn.XLOOKUP(Matka[[#This Row],[Nazwisko i Imię]],Licencje[Nazw i imię],Licencje[Kat.],"",0)</f>
        <v/>
      </c>
      <c r="E224" s="13" t="str">
        <f>_xlfn.XLOOKUP(Matka[[#This Row],[Nazwisko i Imię]],Licencje[Nazw i imię],Licencje[Klub],"",0)</f>
        <v/>
      </c>
      <c r="F224" s="13" t="str">
        <f>_xlfn.XLOOKUP(Matka[[#This Row],[Nazwisko i Imię]],Licencje[Nazw i imię],Licencje[Szkoła],"",0)</f>
        <v/>
      </c>
      <c r="M224" s="14">
        <f>_xlfn.XLOOKUP(Matka[[#This Row],[1]],$B$2:$B$13,$C$2:$C$13,0,0)</f>
        <v>0</v>
      </c>
      <c r="N224" s="14">
        <f>_xlfn.XLOOKUP(Matka[[#This Row],[2]],$B$2:$B$13,$C$2:$C$13,0,0)</f>
        <v>0</v>
      </c>
      <c r="O224" s="14">
        <f>_xlfn.XLOOKUP(Matka[[#This Row],[3]],$B$2:$B$13,$C$2:$C$13,0,0)</f>
        <v>0</v>
      </c>
      <c r="P224" s="14">
        <f>_xlfn.XLOOKUP(Matka[[#This Row],[4]],$B$2:$B$13,$C$2:$C$13,0,0)</f>
        <v>0</v>
      </c>
      <c r="Q224" s="14">
        <f>_xlfn.XLOOKUP(Matka[[#This Row],[5]],$B$2:$B$13,$C$2:$C$13,0,0)</f>
        <v>0</v>
      </c>
      <c r="R224" s="14">
        <f>_xlfn.XLOOKUP(Matka[[#This Row],[6]],$B$2:$B$13,$C$2:$C$13,0,0)</f>
        <v>0</v>
      </c>
      <c r="S224" s="15">
        <v>0</v>
      </c>
      <c r="T224" s="15">
        <v>0</v>
      </c>
      <c r="U224" s="15">
        <v>0</v>
      </c>
      <c r="V224" s="15">
        <v>0</v>
      </c>
      <c r="W224" s="15">
        <v>0</v>
      </c>
      <c r="X224" s="15">
        <v>0</v>
      </c>
      <c r="Y224" s="14">
        <f t="shared" si="4"/>
        <v>0</v>
      </c>
      <c r="Z224" s="15">
        <f>SUM(Matka[[#This Row],[Edycja I]:[Sztafety VI]])</f>
        <v>0</v>
      </c>
      <c r="AA224" s="14" t="str">
        <f>_xlfn.TEXTJOIN(" | ",1,Matka[[#This Row],[Top1]],Matka[[#This Row],[Top2]],Matka[[#This Row],[Top3]],Matka[[#This Row],[Top4]])</f>
        <v>99 | 99 | 99 | 99</v>
      </c>
      <c r="AB224" s="14">
        <f>IFERROR(SMALL(Matka[[#This Row],[1]:[6]],1),99)</f>
        <v>99</v>
      </c>
      <c r="AC224" s="14">
        <f>IFERROR(SMALL(Matka[[#This Row],[1]:[6]],2),99)</f>
        <v>99</v>
      </c>
      <c r="AD224" s="14">
        <f>IFERROR(SMALL(Matka[[#This Row],[1]:[6]],3),99)</f>
        <v>99</v>
      </c>
      <c r="AE224" s="14">
        <f>IFERROR(SMALL(Matka[[#This Row],[1]:[6]],4),99)</f>
        <v>99</v>
      </c>
    </row>
    <row r="225" spans="1:31" hidden="1" x14ac:dyDescent="0.25">
      <c r="A225" s="3">
        <v>215</v>
      </c>
      <c r="C225" s="13" t="str">
        <f>_xlfn.XLOOKUP(Matka[[#This Row],[Nazwisko i Imię]],Licencje[Nazw i imię],Licencje[Płeć],"",0)</f>
        <v/>
      </c>
      <c r="D225" s="13" t="str">
        <f>_xlfn.XLOOKUP(Matka[[#This Row],[Nazwisko i Imię]],Licencje[Nazw i imię],Licencje[Kat.],"",0)</f>
        <v/>
      </c>
      <c r="E225" s="13" t="str">
        <f>_xlfn.XLOOKUP(Matka[[#This Row],[Nazwisko i Imię]],Licencje[Nazw i imię],Licencje[Klub],"",0)</f>
        <v/>
      </c>
      <c r="F225" s="13" t="str">
        <f>_xlfn.XLOOKUP(Matka[[#This Row],[Nazwisko i Imię]],Licencje[Nazw i imię],Licencje[Szkoła],"",0)</f>
        <v/>
      </c>
      <c r="M225" s="14">
        <f>_xlfn.XLOOKUP(Matka[[#This Row],[1]],$B$2:$B$13,$C$2:$C$13,0,0)</f>
        <v>0</v>
      </c>
      <c r="N225" s="14">
        <f>_xlfn.XLOOKUP(Matka[[#This Row],[2]],$B$2:$B$13,$C$2:$C$13,0,0)</f>
        <v>0</v>
      </c>
      <c r="O225" s="14">
        <f>_xlfn.XLOOKUP(Matka[[#This Row],[3]],$B$2:$B$13,$C$2:$C$13,0,0)</f>
        <v>0</v>
      </c>
      <c r="P225" s="14">
        <f>_xlfn.XLOOKUP(Matka[[#This Row],[4]],$B$2:$B$13,$C$2:$C$13,0,0)</f>
        <v>0</v>
      </c>
      <c r="Q225" s="14">
        <f>_xlfn.XLOOKUP(Matka[[#This Row],[5]],$B$2:$B$13,$C$2:$C$13,0,0)</f>
        <v>0</v>
      </c>
      <c r="R225" s="14">
        <f>_xlfn.XLOOKUP(Matka[[#This Row],[6]],$B$2:$B$13,$C$2:$C$13,0,0)</f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4">
        <f t="shared" si="4"/>
        <v>0</v>
      </c>
      <c r="Z225" s="15">
        <f>SUM(Matka[[#This Row],[Edycja I]:[Sztafety VI]])</f>
        <v>0</v>
      </c>
      <c r="AA225" s="14" t="str">
        <f>_xlfn.TEXTJOIN(" | ",1,Matka[[#This Row],[Top1]],Matka[[#This Row],[Top2]],Matka[[#This Row],[Top3]],Matka[[#This Row],[Top4]])</f>
        <v>99 | 99 | 99 | 99</v>
      </c>
      <c r="AB225" s="14">
        <f>IFERROR(SMALL(Matka[[#This Row],[1]:[6]],1),99)</f>
        <v>99</v>
      </c>
      <c r="AC225" s="14">
        <f>IFERROR(SMALL(Matka[[#This Row],[1]:[6]],2),99)</f>
        <v>99</v>
      </c>
      <c r="AD225" s="14">
        <f>IFERROR(SMALL(Matka[[#This Row],[1]:[6]],3),99)</f>
        <v>99</v>
      </c>
      <c r="AE225" s="14">
        <f>IFERROR(SMALL(Matka[[#This Row],[1]:[6]],4),99)</f>
        <v>99</v>
      </c>
    </row>
    <row r="226" spans="1:31" hidden="1" x14ac:dyDescent="0.25">
      <c r="A226" s="3">
        <v>216</v>
      </c>
      <c r="C226" s="13" t="str">
        <f>_xlfn.XLOOKUP(Matka[[#This Row],[Nazwisko i Imię]],Licencje[Nazw i imię],Licencje[Płeć],"",0)</f>
        <v/>
      </c>
      <c r="D226" s="13" t="str">
        <f>_xlfn.XLOOKUP(Matka[[#This Row],[Nazwisko i Imię]],Licencje[Nazw i imię],Licencje[Kat.],"",0)</f>
        <v/>
      </c>
      <c r="E226" s="13" t="str">
        <f>_xlfn.XLOOKUP(Matka[[#This Row],[Nazwisko i Imię]],Licencje[Nazw i imię],Licencje[Klub],"",0)</f>
        <v/>
      </c>
      <c r="F226" s="13" t="str">
        <f>_xlfn.XLOOKUP(Matka[[#This Row],[Nazwisko i Imię]],Licencje[Nazw i imię],Licencje[Szkoła],"",0)</f>
        <v/>
      </c>
      <c r="M226" s="14">
        <f>_xlfn.XLOOKUP(Matka[[#This Row],[1]],$B$2:$B$13,$C$2:$C$13,0,0)</f>
        <v>0</v>
      </c>
      <c r="N226" s="14">
        <f>_xlfn.XLOOKUP(Matka[[#This Row],[2]],$B$2:$B$13,$C$2:$C$13,0,0)</f>
        <v>0</v>
      </c>
      <c r="O226" s="14">
        <f>_xlfn.XLOOKUP(Matka[[#This Row],[3]],$B$2:$B$13,$C$2:$C$13,0,0)</f>
        <v>0</v>
      </c>
      <c r="P226" s="14">
        <f>_xlfn.XLOOKUP(Matka[[#This Row],[4]],$B$2:$B$13,$C$2:$C$13,0,0)</f>
        <v>0</v>
      </c>
      <c r="Q226" s="14">
        <f>_xlfn.XLOOKUP(Matka[[#This Row],[5]],$B$2:$B$13,$C$2:$C$13,0,0)</f>
        <v>0</v>
      </c>
      <c r="R226" s="14">
        <f>_xlfn.XLOOKUP(Matka[[#This Row],[6]],$B$2:$B$13,$C$2:$C$13,0,0)</f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4">
        <f t="shared" si="4"/>
        <v>0</v>
      </c>
      <c r="Z226" s="15">
        <f>SUM(Matka[[#This Row],[Edycja I]:[Sztafety VI]])</f>
        <v>0</v>
      </c>
      <c r="AA226" s="14" t="str">
        <f>_xlfn.TEXTJOIN(" | ",1,Matka[[#This Row],[Top1]],Matka[[#This Row],[Top2]],Matka[[#This Row],[Top3]],Matka[[#This Row],[Top4]])</f>
        <v>99 | 99 | 99 | 99</v>
      </c>
      <c r="AB226" s="14">
        <f>IFERROR(SMALL(Matka[[#This Row],[1]:[6]],1),99)</f>
        <v>99</v>
      </c>
      <c r="AC226" s="14">
        <f>IFERROR(SMALL(Matka[[#This Row],[1]:[6]],2),99)</f>
        <v>99</v>
      </c>
      <c r="AD226" s="14">
        <f>IFERROR(SMALL(Matka[[#This Row],[1]:[6]],3),99)</f>
        <v>99</v>
      </c>
      <c r="AE226" s="14">
        <f>IFERROR(SMALL(Matka[[#This Row],[1]:[6]],4),99)</f>
        <v>99</v>
      </c>
    </row>
    <row r="227" spans="1:31" hidden="1" x14ac:dyDescent="0.25">
      <c r="A227" s="3">
        <v>217</v>
      </c>
      <c r="C227" s="13" t="str">
        <f>_xlfn.XLOOKUP(Matka[[#This Row],[Nazwisko i Imię]],Licencje[Nazw i imię],Licencje[Płeć],"",0)</f>
        <v/>
      </c>
      <c r="D227" s="13" t="str">
        <f>_xlfn.XLOOKUP(Matka[[#This Row],[Nazwisko i Imię]],Licencje[Nazw i imię],Licencje[Kat.],"",0)</f>
        <v/>
      </c>
      <c r="E227" s="13" t="str">
        <f>_xlfn.XLOOKUP(Matka[[#This Row],[Nazwisko i Imię]],Licencje[Nazw i imię],Licencje[Klub],"",0)</f>
        <v/>
      </c>
      <c r="F227" s="13" t="str">
        <f>_xlfn.XLOOKUP(Matka[[#This Row],[Nazwisko i Imię]],Licencje[Nazw i imię],Licencje[Szkoła],"",0)</f>
        <v/>
      </c>
      <c r="M227" s="14">
        <f>_xlfn.XLOOKUP(Matka[[#This Row],[1]],$B$2:$B$13,$C$2:$C$13,0,0)</f>
        <v>0</v>
      </c>
      <c r="N227" s="14">
        <f>_xlfn.XLOOKUP(Matka[[#This Row],[2]],$B$2:$B$13,$C$2:$C$13,0,0)</f>
        <v>0</v>
      </c>
      <c r="O227" s="14">
        <f>_xlfn.XLOOKUP(Matka[[#This Row],[3]],$B$2:$B$13,$C$2:$C$13,0,0)</f>
        <v>0</v>
      </c>
      <c r="P227" s="14">
        <f>_xlfn.XLOOKUP(Matka[[#This Row],[4]],$B$2:$B$13,$C$2:$C$13,0,0)</f>
        <v>0</v>
      </c>
      <c r="Q227" s="14">
        <f>_xlfn.XLOOKUP(Matka[[#This Row],[5]],$B$2:$B$13,$C$2:$C$13,0,0)</f>
        <v>0</v>
      </c>
      <c r="R227" s="14">
        <f>_xlfn.XLOOKUP(Matka[[#This Row],[6]],$B$2:$B$13,$C$2:$C$13,0,0)</f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4">
        <f t="shared" si="4"/>
        <v>0</v>
      </c>
      <c r="Z227" s="15">
        <f>SUM(Matka[[#This Row],[Edycja I]:[Sztafety VI]])</f>
        <v>0</v>
      </c>
      <c r="AA227" s="14" t="str">
        <f>_xlfn.TEXTJOIN(" | ",1,Matka[[#This Row],[Top1]],Matka[[#This Row],[Top2]],Matka[[#This Row],[Top3]],Matka[[#This Row],[Top4]])</f>
        <v>99 | 99 | 99 | 99</v>
      </c>
      <c r="AB227" s="14">
        <f>IFERROR(SMALL(Matka[[#This Row],[1]:[6]],1),99)</f>
        <v>99</v>
      </c>
      <c r="AC227" s="14">
        <f>IFERROR(SMALL(Matka[[#This Row],[1]:[6]],2),99)</f>
        <v>99</v>
      </c>
      <c r="AD227" s="14">
        <f>IFERROR(SMALL(Matka[[#This Row],[1]:[6]],3),99)</f>
        <v>99</v>
      </c>
      <c r="AE227" s="14">
        <f>IFERROR(SMALL(Matka[[#This Row],[1]:[6]],4),99)</f>
        <v>99</v>
      </c>
    </row>
    <row r="228" spans="1:31" hidden="1" x14ac:dyDescent="0.25">
      <c r="A228" s="3">
        <v>218</v>
      </c>
      <c r="C228" s="13" t="str">
        <f>_xlfn.XLOOKUP(Matka[[#This Row],[Nazwisko i Imię]],Licencje[Nazw i imię],Licencje[Płeć],"",0)</f>
        <v/>
      </c>
      <c r="D228" s="13" t="str">
        <f>_xlfn.XLOOKUP(Matka[[#This Row],[Nazwisko i Imię]],Licencje[Nazw i imię],Licencje[Kat.],"",0)</f>
        <v/>
      </c>
      <c r="E228" s="13" t="str">
        <f>_xlfn.XLOOKUP(Matka[[#This Row],[Nazwisko i Imię]],Licencje[Nazw i imię],Licencje[Klub],"",0)</f>
        <v/>
      </c>
      <c r="F228" s="13" t="str">
        <f>_xlfn.XLOOKUP(Matka[[#This Row],[Nazwisko i Imię]],Licencje[Nazw i imię],Licencje[Szkoła],"",0)</f>
        <v/>
      </c>
      <c r="M228" s="14">
        <f>_xlfn.XLOOKUP(Matka[[#This Row],[1]],$B$2:$B$13,$C$2:$C$13,0,0)</f>
        <v>0</v>
      </c>
      <c r="N228" s="14">
        <f>_xlfn.XLOOKUP(Matka[[#This Row],[2]],$B$2:$B$13,$C$2:$C$13,0,0)</f>
        <v>0</v>
      </c>
      <c r="O228" s="14">
        <f>_xlfn.XLOOKUP(Matka[[#This Row],[3]],$B$2:$B$13,$C$2:$C$13,0,0)</f>
        <v>0</v>
      </c>
      <c r="P228" s="14">
        <f>_xlfn.XLOOKUP(Matka[[#This Row],[4]],$B$2:$B$13,$C$2:$C$13,0,0)</f>
        <v>0</v>
      </c>
      <c r="Q228" s="14">
        <f>_xlfn.XLOOKUP(Matka[[#This Row],[5]],$B$2:$B$13,$C$2:$C$13,0,0)</f>
        <v>0</v>
      </c>
      <c r="R228" s="14">
        <f>_xlfn.XLOOKUP(Matka[[#This Row],[6]],$B$2:$B$13,$C$2:$C$13,0,0)</f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4">
        <f t="shared" si="4"/>
        <v>0</v>
      </c>
      <c r="Z228" s="15">
        <f>SUM(Matka[[#This Row],[Edycja I]:[Sztafety VI]])</f>
        <v>0</v>
      </c>
      <c r="AA228" s="14" t="str">
        <f>_xlfn.TEXTJOIN(" | ",1,Matka[[#This Row],[Top1]],Matka[[#This Row],[Top2]],Matka[[#This Row],[Top3]],Matka[[#This Row],[Top4]])</f>
        <v>99 | 99 | 99 | 99</v>
      </c>
      <c r="AB228" s="14">
        <f>IFERROR(SMALL(Matka[[#This Row],[1]:[6]],1),99)</f>
        <v>99</v>
      </c>
      <c r="AC228" s="14">
        <f>IFERROR(SMALL(Matka[[#This Row],[1]:[6]],2),99)</f>
        <v>99</v>
      </c>
      <c r="AD228" s="14">
        <f>IFERROR(SMALL(Matka[[#This Row],[1]:[6]],3),99)</f>
        <v>99</v>
      </c>
      <c r="AE228" s="14">
        <f>IFERROR(SMALL(Matka[[#This Row],[1]:[6]],4),99)</f>
        <v>99</v>
      </c>
    </row>
    <row r="229" spans="1:31" hidden="1" x14ac:dyDescent="0.25">
      <c r="A229" s="3">
        <v>219</v>
      </c>
      <c r="C229" s="13" t="str">
        <f>_xlfn.XLOOKUP(Matka[[#This Row],[Nazwisko i Imię]],Licencje[Nazw i imię],Licencje[Płeć],"",0)</f>
        <v/>
      </c>
      <c r="D229" s="13" t="str">
        <f>_xlfn.XLOOKUP(Matka[[#This Row],[Nazwisko i Imię]],Licencje[Nazw i imię],Licencje[Kat.],"",0)</f>
        <v/>
      </c>
      <c r="E229" s="13" t="str">
        <f>_xlfn.XLOOKUP(Matka[[#This Row],[Nazwisko i Imię]],Licencje[Nazw i imię],Licencje[Klub],"",0)</f>
        <v/>
      </c>
      <c r="F229" s="13" t="str">
        <f>_xlfn.XLOOKUP(Matka[[#This Row],[Nazwisko i Imię]],Licencje[Nazw i imię],Licencje[Szkoła],"",0)</f>
        <v/>
      </c>
      <c r="M229" s="14">
        <f>_xlfn.XLOOKUP(Matka[[#This Row],[1]],$B$2:$B$13,$C$2:$C$13,0,0)</f>
        <v>0</v>
      </c>
      <c r="N229" s="14">
        <f>_xlfn.XLOOKUP(Matka[[#This Row],[2]],$B$2:$B$13,$C$2:$C$13,0,0)</f>
        <v>0</v>
      </c>
      <c r="O229" s="14">
        <f>_xlfn.XLOOKUP(Matka[[#This Row],[3]],$B$2:$B$13,$C$2:$C$13,0,0)</f>
        <v>0</v>
      </c>
      <c r="P229" s="14">
        <f>_xlfn.XLOOKUP(Matka[[#This Row],[4]],$B$2:$B$13,$C$2:$C$13,0,0)</f>
        <v>0</v>
      </c>
      <c r="Q229" s="14">
        <f>_xlfn.XLOOKUP(Matka[[#This Row],[5]],$B$2:$B$13,$C$2:$C$13,0,0)</f>
        <v>0</v>
      </c>
      <c r="R229" s="14">
        <f>_xlfn.XLOOKUP(Matka[[#This Row],[6]],$B$2:$B$13,$C$2:$C$13,0,0)</f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4">
        <f t="shared" si="4"/>
        <v>0</v>
      </c>
      <c r="Z229" s="15">
        <f>SUM(Matka[[#This Row],[Edycja I]:[Sztafety VI]])</f>
        <v>0</v>
      </c>
      <c r="AA229" s="14" t="str">
        <f>_xlfn.TEXTJOIN(" | ",1,Matka[[#This Row],[Top1]],Matka[[#This Row],[Top2]],Matka[[#This Row],[Top3]],Matka[[#This Row],[Top4]])</f>
        <v>99 | 99 | 99 | 99</v>
      </c>
      <c r="AB229" s="14">
        <f>IFERROR(SMALL(Matka[[#This Row],[1]:[6]],1),99)</f>
        <v>99</v>
      </c>
      <c r="AC229" s="14">
        <f>IFERROR(SMALL(Matka[[#This Row],[1]:[6]],2),99)</f>
        <v>99</v>
      </c>
      <c r="AD229" s="14">
        <f>IFERROR(SMALL(Matka[[#This Row],[1]:[6]],3),99)</f>
        <v>99</v>
      </c>
      <c r="AE229" s="14">
        <f>IFERROR(SMALL(Matka[[#This Row],[1]:[6]],4),99)</f>
        <v>99</v>
      </c>
    </row>
    <row r="230" spans="1:31" hidden="1" x14ac:dyDescent="0.25">
      <c r="A230" s="3">
        <v>220</v>
      </c>
      <c r="C230" s="13" t="str">
        <f>_xlfn.XLOOKUP(Matka[[#This Row],[Nazwisko i Imię]],Licencje[Nazw i imię],Licencje[Płeć],"",0)</f>
        <v/>
      </c>
      <c r="D230" s="13" t="str">
        <f>_xlfn.XLOOKUP(Matka[[#This Row],[Nazwisko i Imię]],Licencje[Nazw i imię],Licencje[Kat.],"",0)</f>
        <v/>
      </c>
      <c r="E230" s="13" t="str">
        <f>_xlfn.XLOOKUP(Matka[[#This Row],[Nazwisko i Imię]],Licencje[Nazw i imię],Licencje[Klub],"",0)</f>
        <v/>
      </c>
      <c r="F230" s="13" t="str">
        <f>_xlfn.XLOOKUP(Matka[[#This Row],[Nazwisko i Imię]],Licencje[Nazw i imię],Licencje[Szkoła],"",0)</f>
        <v/>
      </c>
      <c r="M230" s="14">
        <f>_xlfn.XLOOKUP(Matka[[#This Row],[1]],$B$2:$B$13,$C$2:$C$13,0,0)</f>
        <v>0</v>
      </c>
      <c r="N230" s="14">
        <f>_xlfn.XLOOKUP(Matka[[#This Row],[2]],$B$2:$B$13,$C$2:$C$13,0,0)</f>
        <v>0</v>
      </c>
      <c r="O230" s="14">
        <f>_xlfn.XLOOKUP(Matka[[#This Row],[3]],$B$2:$B$13,$C$2:$C$13,0,0)</f>
        <v>0</v>
      </c>
      <c r="P230" s="14">
        <f>_xlfn.XLOOKUP(Matka[[#This Row],[4]],$B$2:$B$13,$C$2:$C$13,0,0)</f>
        <v>0</v>
      </c>
      <c r="Q230" s="14">
        <f>_xlfn.XLOOKUP(Matka[[#This Row],[5]],$B$2:$B$13,$C$2:$C$13,0,0)</f>
        <v>0</v>
      </c>
      <c r="R230" s="14">
        <f>_xlfn.XLOOKUP(Matka[[#This Row],[6]],$B$2:$B$13,$C$2:$C$13,0,0)</f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4">
        <f t="shared" si="4"/>
        <v>0</v>
      </c>
      <c r="Z230" s="15">
        <f>SUM(Matka[[#This Row],[Edycja I]:[Sztafety VI]])</f>
        <v>0</v>
      </c>
      <c r="AA230" s="14" t="str">
        <f>_xlfn.TEXTJOIN(" | ",1,Matka[[#This Row],[Top1]],Matka[[#This Row],[Top2]],Matka[[#This Row],[Top3]],Matka[[#This Row],[Top4]])</f>
        <v>99 | 99 | 99 | 99</v>
      </c>
      <c r="AB230" s="14">
        <f>IFERROR(SMALL(Matka[[#This Row],[1]:[6]],1),99)</f>
        <v>99</v>
      </c>
      <c r="AC230" s="14">
        <f>IFERROR(SMALL(Matka[[#This Row],[1]:[6]],2),99)</f>
        <v>99</v>
      </c>
      <c r="AD230" s="14">
        <f>IFERROR(SMALL(Matka[[#This Row],[1]:[6]],3),99)</f>
        <v>99</v>
      </c>
      <c r="AE230" s="14">
        <f>IFERROR(SMALL(Matka[[#This Row],[1]:[6]],4),99)</f>
        <v>99</v>
      </c>
    </row>
    <row r="231" spans="1:31" hidden="1" x14ac:dyDescent="0.25">
      <c r="A231" s="3">
        <v>221</v>
      </c>
      <c r="C231" s="13" t="str">
        <f>_xlfn.XLOOKUP(Matka[[#This Row],[Nazwisko i Imię]],Licencje[Nazw i imię],Licencje[Płeć],"",0)</f>
        <v/>
      </c>
      <c r="D231" s="13" t="str">
        <f>_xlfn.XLOOKUP(Matka[[#This Row],[Nazwisko i Imię]],Licencje[Nazw i imię],Licencje[Kat.],"",0)</f>
        <v/>
      </c>
      <c r="E231" s="13" t="str">
        <f>_xlfn.XLOOKUP(Matka[[#This Row],[Nazwisko i Imię]],Licencje[Nazw i imię],Licencje[Klub],"",0)</f>
        <v/>
      </c>
      <c r="F231" s="13" t="str">
        <f>_xlfn.XLOOKUP(Matka[[#This Row],[Nazwisko i Imię]],Licencje[Nazw i imię],Licencje[Szkoła],"",0)</f>
        <v/>
      </c>
      <c r="M231" s="14">
        <f>_xlfn.XLOOKUP(Matka[[#This Row],[1]],$B$2:$B$13,$C$2:$C$13,0,0)</f>
        <v>0</v>
      </c>
      <c r="N231" s="14">
        <f>_xlfn.XLOOKUP(Matka[[#This Row],[2]],$B$2:$B$13,$C$2:$C$13,0,0)</f>
        <v>0</v>
      </c>
      <c r="O231" s="14">
        <f>_xlfn.XLOOKUP(Matka[[#This Row],[3]],$B$2:$B$13,$C$2:$C$13,0,0)</f>
        <v>0</v>
      </c>
      <c r="P231" s="14">
        <f>_xlfn.XLOOKUP(Matka[[#This Row],[4]],$B$2:$B$13,$C$2:$C$13,0,0)</f>
        <v>0</v>
      </c>
      <c r="Q231" s="14">
        <f>_xlfn.XLOOKUP(Matka[[#This Row],[5]],$B$2:$B$13,$C$2:$C$13,0,0)</f>
        <v>0</v>
      </c>
      <c r="R231" s="14">
        <f>_xlfn.XLOOKUP(Matka[[#This Row],[6]],$B$2:$B$13,$C$2:$C$13,0,0)</f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4">
        <f t="shared" si="4"/>
        <v>0</v>
      </c>
      <c r="Z231" s="15"/>
      <c r="AA231" s="14" t="str">
        <f>_xlfn.TEXTJOIN(" | ",1,Matka[[#This Row],[Top1]],Matka[[#This Row],[Top2]],Matka[[#This Row],[Top3]],Matka[[#This Row],[Top4]])</f>
        <v>99 | 99 | 99 | 99</v>
      </c>
      <c r="AB231" s="14">
        <f>IFERROR(SMALL(Matka[[#This Row],[1]:[6]],1),99)</f>
        <v>99</v>
      </c>
      <c r="AC231" s="14">
        <f>IFERROR(SMALL(Matka[[#This Row],[1]:[6]],2),99)</f>
        <v>99</v>
      </c>
      <c r="AD231" s="14">
        <f>IFERROR(SMALL(Matka[[#This Row],[1]:[6]],3),99)</f>
        <v>99</v>
      </c>
      <c r="AE231" s="14">
        <f>IFERROR(SMALL(Matka[[#This Row],[1]:[6]],4),99)</f>
        <v>99</v>
      </c>
    </row>
    <row r="232" spans="1:31" hidden="1" x14ac:dyDescent="0.25">
      <c r="A232" s="3">
        <v>222</v>
      </c>
      <c r="C232" s="13" t="str">
        <f>_xlfn.XLOOKUP(Matka[[#This Row],[Nazwisko i Imię]],Licencje[Nazw i imię],Licencje[Płeć],"",0)</f>
        <v/>
      </c>
      <c r="D232" s="13" t="str">
        <f>_xlfn.XLOOKUP(Matka[[#This Row],[Nazwisko i Imię]],Licencje[Nazw i imię],Licencje[Kat.],"",0)</f>
        <v/>
      </c>
      <c r="E232" s="13" t="str">
        <f>_xlfn.XLOOKUP(Matka[[#This Row],[Nazwisko i Imię]],Licencje[Nazw i imię],Licencje[Klub],"",0)</f>
        <v/>
      </c>
      <c r="F232" s="13" t="str">
        <f>_xlfn.XLOOKUP(Matka[[#This Row],[Nazwisko i Imię]],Licencje[Nazw i imię],Licencje[Szkoła],"",0)</f>
        <v/>
      </c>
      <c r="M232" s="14">
        <f>_xlfn.XLOOKUP(Matka[[#This Row],[1]],$B$2:$B$13,$C$2:$C$13,0,0)</f>
        <v>0</v>
      </c>
      <c r="N232" s="14">
        <f>_xlfn.XLOOKUP(Matka[[#This Row],[2]],$B$2:$B$13,$C$2:$C$13,0,0)</f>
        <v>0</v>
      </c>
      <c r="O232" s="14">
        <f>_xlfn.XLOOKUP(Matka[[#This Row],[3]],$B$2:$B$13,$C$2:$C$13,0,0)</f>
        <v>0</v>
      </c>
      <c r="P232" s="14">
        <f>_xlfn.XLOOKUP(Matka[[#This Row],[4]],$B$2:$B$13,$C$2:$C$13,0,0)</f>
        <v>0</v>
      </c>
      <c r="Q232" s="14">
        <f>_xlfn.XLOOKUP(Matka[[#This Row],[5]],$B$2:$B$13,$C$2:$C$13,0,0)</f>
        <v>0</v>
      </c>
      <c r="R232" s="14">
        <f>_xlfn.XLOOKUP(Matka[[#This Row],[6]],$B$2:$B$13,$C$2:$C$13,0,0)</f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4">
        <f t="shared" si="4"/>
        <v>0</v>
      </c>
      <c r="Z232" s="15">
        <f>SUM(Matka[[#This Row],[Edycja I]:[Sztafety V]])</f>
        <v>0</v>
      </c>
      <c r="AA232" s="14" t="str">
        <f>_xlfn.TEXTJOIN(" | ",1,Matka[[#This Row],[Top1]],Matka[[#This Row],[Top2]],Matka[[#This Row],[Top3]],Matka[[#This Row],[Top4]])</f>
        <v>99 | 99 | 99 | 99</v>
      </c>
      <c r="AB232" s="14">
        <f>IFERROR(SMALL(Matka[[#This Row],[1]:[6]],1),99)</f>
        <v>99</v>
      </c>
      <c r="AC232" s="14">
        <f>IFERROR(SMALL(Matka[[#This Row],[1]:[6]],2),99)</f>
        <v>99</v>
      </c>
      <c r="AD232" s="14">
        <f>IFERROR(SMALL(Matka[[#This Row],[1]:[6]],3),99)</f>
        <v>99</v>
      </c>
      <c r="AE232" s="14">
        <f>IFERROR(SMALL(Matka[[#This Row],[1]:[6]],4),99)</f>
        <v>99</v>
      </c>
    </row>
    <row r="233" spans="1:31" hidden="1" x14ac:dyDescent="0.25">
      <c r="A233" s="3">
        <v>223</v>
      </c>
      <c r="C233" s="13" t="str">
        <f>_xlfn.XLOOKUP(Matka[[#This Row],[Nazwisko i Imię]],Licencje[Nazw i imię],Licencje[Płeć],"",0)</f>
        <v/>
      </c>
      <c r="D233" s="13" t="str">
        <f>_xlfn.XLOOKUP(Matka[[#This Row],[Nazwisko i Imię]],Licencje[Nazw i imię],Licencje[Kat.],"",0)</f>
        <v/>
      </c>
      <c r="E233" s="13" t="str">
        <f>_xlfn.XLOOKUP(Matka[[#This Row],[Nazwisko i Imię]],Licencje[Nazw i imię],Licencje[Klub],"",0)</f>
        <v/>
      </c>
      <c r="F233" s="13" t="str">
        <f>_xlfn.XLOOKUP(Matka[[#This Row],[Nazwisko i Imię]],Licencje[Nazw i imię],Licencje[Szkoła],"",0)</f>
        <v/>
      </c>
      <c r="M233" s="14">
        <f>_xlfn.XLOOKUP(Matka[[#This Row],[1]],$B$2:$B$13,$C$2:$C$13,0,0)</f>
        <v>0</v>
      </c>
      <c r="N233" s="14">
        <f>_xlfn.XLOOKUP(Matka[[#This Row],[2]],$B$2:$B$13,$C$2:$C$13,0,0)</f>
        <v>0</v>
      </c>
      <c r="O233" s="14">
        <f>_xlfn.XLOOKUP(Matka[[#This Row],[3]],$B$2:$B$13,$C$2:$C$13,0,0)</f>
        <v>0</v>
      </c>
      <c r="P233" s="14">
        <f>_xlfn.XLOOKUP(Matka[[#This Row],[4]],$B$2:$B$13,$C$2:$C$13,0,0)</f>
        <v>0</v>
      </c>
      <c r="Q233" s="14">
        <f>_xlfn.XLOOKUP(Matka[[#This Row],[5]],$B$2:$B$13,$C$2:$C$13,0,0)</f>
        <v>0</v>
      </c>
      <c r="R233" s="14">
        <f>_xlfn.XLOOKUP(Matka[[#This Row],[6]],$B$2:$B$13,$C$2:$C$13,0,0)</f>
        <v>0</v>
      </c>
      <c r="S233" s="15">
        <v>0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4">
        <f t="shared" si="4"/>
        <v>0</v>
      </c>
      <c r="Z233" s="15">
        <f>SUM(Matka[[#This Row],[Edycja I]:[Sztafety V]])</f>
        <v>0</v>
      </c>
      <c r="AA233" s="14" t="str">
        <f>_xlfn.TEXTJOIN(" | ",1,Matka[[#This Row],[Top1]],Matka[[#This Row],[Top2]],Matka[[#This Row],[Top3]],Matka[[#This Row],[Top4]])</f>
        <v>99 | 99 | 99 | 99</v>
      </c>
      <c r="AB233" s="14">
        <f>IFERROR(SMALL(Matka[[#This Row],[1]:[6]],1),99)</f>
        <v>99</v>
      </c>
      <c r="AC233" s="14">
        <f>IFERROR(SMALL(Matka[[#This Row],[1]:[6]],2),99)</f>
        <v>99</v>
      </c>
      <c r="AD233" s="14">
        <f>IFERROR(SMALL(Matka[[#This Row],[1]:[6]],3),99)</f>
        <v>99</v>
      </c>
      <c r="AE233" s="14">
        <f>IFERROR(SMALL(Matka[[#This Row],[1]:[6]],4),99)</f>
        <v>99</v>
      </c>
    </row>
    <row r="234" spans="1:31" hidden="1" x14ac:dyDescent="0.25">
      <c r="A234" s="3">
        <v>224</v>
      </c>
      <c r="C234" s="13" t="str">
        <f>_xlfn.XLOOKUP(Matka[[#This Row],[Nazwisko i Imię]],Licencje[Nazw i imię],Licencje[Płeć],"",0)</f>
        <v/>
      </c>
      <c r="D234" s="13" t="str">
        <f>_xlfn.XLOOKUP(Matka[[#This Row],[Nazwisko i Imię]],Licencje[Nazw i imię],Licencje[Kat.],"",0)</f>
        <v/>
      </c>
      <c r="E234" s="13" t="str">
        <f>_xlfn.XLOOKUP(Matka[[#This Row],[Nazwisko i Imię]],Licencje[Nazw i imię],Licencje[Klub],"",0)</f>
        <v/>
      </c>
      <c r="F234" s="13" t="str">
        <f>_xlfn.XLOOKUP(Matka[[#This Row],[Nazwisko i Imię]],Licencje[Nazw i imię],Licencje[Szkoła],"",0)</f>
        <v/>
      </c>
      <c r="M234" s="14">
        <f>_xlfn.XLOOKUP(Matka[[#This Row],[1]],$B$2:$B$13,$C$2:$C$13,0,0)</f>
        <v>0</v>
      </c>
      <c r="N234" s="14">
        <f>_xlfn.XLOOKUP(Matka[[#This Row],[2]],$B$2:$B$13,$C$2:$C$13,0,0)</f>
        <v>0</v>
      </c>
      <c r="O234" s="14">
        <f>_xlfn.XLOOKUP(Matka[[#This Row],[3]],$B$2:$B$13,$C$2:$C$13,0,0)</f>
        <v>0</v>
      </c>
      <c r="P234" s="14">
        <f>_xlfn.XLOOKUP(Matka[[#This Row],[4]],$B$2:$B$13,$C$2:$C$13,0,0)</f>
        <v>0</v>
      </c>
      <c r="Q234" s="14">
        <f>_xlfn.XLOOKUP(Matka[[#This Row],[5]],$B$2:$B$13,$C$2:$C$13,0,0)</f>
        <v>0</v>
      </c>
      <c r="R234" s="14">
        <f>_xlfn.XLOOKUP(Matka[[#This Row],[6]],$B$2:$B$13,$C$2:$C$13,0,0)</f>
        <v>0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4">
        <f t="shared" si="4"/>
        <v>0</v>
      </c>
      <c r="Z234" s="15">
        <f>SUM(Matka[[#This Row],[Edycja I]:[Sztafety V]])</f>
        <v>0</v>
      </c>
      <c r="AA234" s="14" t="str">
        <f>_xlfn.TEXTJOIN(" | ",1,Matka[[#This Row],[Top1]],Matka[[#This Row],[Top2]],Matka[[#This Row],[Top3]],Matka[[#This Row],[Top4]])</f>
        <v>99 | 99 | 99 | 99</v>
      </c>
      <c r="AB234" s="14">
        <f>IFERROR(SMALL(Matka[[#This Row],[1]:[6]],1),99)</f>
        <v>99</v>
      </c>
      <c r="AC234" s="14">
        <f>IFERROR(SMALL(Matka[[#This Row],[1]:[6]],2),99)</f>
        <v>99</v>
      </c>
      <c r="AD234" s="14">
        <f>IFERROR(SMALL(Matka[[#This Row],[1]:[6]],3),99)</f>
        <v>99</v>
      </c>
      <c r="AE234" s="14">
        <f>IFERROR(SMALL(Matka[[#This Row],[1]:[6]],4),99)</f>
        <v>99</v>
      </c>
    </row>
    <row r="235" spans="1:31" hidden="1" x14ac:dyDescent="0.25">
      <c r="A235" s="3">
        <v>225</v>
      </c>
      <c r="C235" s="13" t="str">
        <f>_xlfn.XLOOKUP(Matka[[#This Row],[Nazwisko i Imię]],Licencje[Nazw i imię],Licencje[Płeć],"",0)</f>
        <v/>
      </c>
      <c r="D235" s="13" t="str">
        <f>_xlfn.XLOOKUP(Matka[[#This Row],[Nazwisko i Imię]],Licencje[Nazw i imię],Licencje[Kat.],"",0)</f>
        <v/>
      </c>
      <c r="E235" s="13" t="str">
        <f>_xlfn.XLOOKUP(Matka[[#This Row],[Nazwisko i Imię]],Licencje[Nazw i imię],Licencje[Klub],"",0)</f>
        <v/>
      </c>
      <c r="F235" s="13" t="str">
        <f>_xlfn.XLOOKUP(Matka[[#This Row],[Nazwisko i Imię]],Licencje[Nazw i imię],Licencje[Szkoła],"",0)</f>
        <v/>
      </c>
      <c r="M235" s="14">
        <f>_xlfn.XLOOKUP(Matka[[#This Row],[1]],$B$2:$B$13,$C$2:$C$13,0,0)</f>
        <v>0</v>
      </c>
      <c r="N235" s="14">
        <f>_xlfn.XLOOKUP(Matka[[#This Row],[2]],$B$2:$B$13,$C$2:$C$13,0,0)</f>
        <v>0</v>
      </c>
      <c r="O235" s="14">
        <f>_xlfn.XLOOKUP(Matka[[#This Row],[3]],$B$2:$B$13,$C$2:$C$13,0,0)</f>
        <v>0</v>
      </c>
      <c r="P235" s="14">
        <f>_xlfn.XLOOKUP(Matka[[#This Row],[4]],$B$2:$B$13,$C$2:$C$13,0,0)</f>
        <v>0</v>
      </c>
      <c r="Q235" s="14">
        <f>_xlfn.XLOOKUP(Matka[[#This Row],[5]],$B$2:$B$13,$C$2:$C$13,0,0)</f>
        <v>0</v>
      </c>
      <c r="R235" s="14">
        <f>_xlfn.XLOOKUP(Matka[[#This Row],[6]],$B$2:$B$13,$C$2:$C$13,0,0)</f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4">
        <f t="shared" si="4"/>
        <v>0</v>
      </c>
      <c r="Z235" s="15">
        <f>SUM(Matka[[#This Row],[Edycja I]:[Sztafety V]])</f>
        <v>0</v>
      </c>
      <c r="AA235" s="14" t="str">
        <f>_xlfn.TEXTJOIN(" | ",1,Matka[[#This Row],[Top1]],Matka[[#This Row],[Top2]],Matka[[#This Row],[Top3]],Matka[[#This Row],[Top4]])</f>
        <v>99 | 99 | 99 | 99</v>
      </c>
      <c r="AB235" s="14">
        <f>IFERROR(SMALL(Matka[[#This Row],[1]:[6]],1),99)</f>
        <v>99</v>
      </c>
      <c r="AC235" s="14">
        <f>IFERROR(SMALL(Matka[[#This Row],[1]:[6]],2),99)</f>
        <v>99</v>
      </c>
      <c r="AD235" s="14">
        <f>IFERROR(SMALL(Matka[[#This Row],[1]:[6]],3),99)</f>
        <v>99</v>
      </c>
      <c r="AE235" s="14">
        <f>IFERROR(SMALL(Matka[[#This Row],[1]:[6]],4),99)</f>
        <v>99</v>
      </c>
    </row>
    <row r="236" spans="1:31" hidden="1" x14ac:dyDescent="0.25">
      <c r="A236" s="3">
        <v>226</v>
      </c>
      <c r="C236" s="13" t="str">
        <f>_xlfn.XLOOKUP(Matka[[#This Row],[Nazwisko i Imię]],Licencje[Nazw i imię],Licencje[Płeć],"",0)</f>
        <v/>
      </c>
      <c r="D236" s="13" t="str">
        <f>_xlfn.XLOOKUP(Matka[[#This Row],[Nazwisko i Imię]],Licencje[Nazw i imię],Licencje[Kat.],"",0)</f>
        <v/>
      </c>
      <c r="E236" s="13" t="str">
        <f>_xlfn.XLOOKUP(Matka[[#This Row],[Nazwisko i Imię]],Licencje[Nazw i imię],Licencje[Klub],"",0)</f>
        <v/>
      </c>
      <c r="F236" s="13" t="str">
        <f>_xlfn.XLOOKUP(Matka[[#This Row],[Nazwisko i Imię]],Licencje[Nazw i imię],Licencje[Szkoła],"",0)</f>
        <v/>
      </c>
      <c r="M236" s="14">
        <f>_xlfn.XLOOKUP(Matka[[#This Row],[1]],$B$2:$B$13,$C$2:$C$13,0,0)</f>
        <v>0</v>
      </c>
      <c r="N236" s="14">
        <f>_xlfn.XLOOKUP(Matka[[#This Row],[2]],$B$2:$B$13,$C$2:$C$13,0,0)</f>
        <v>0</v>
      </c>
      <c r="O236" s="14">
        <f>_xlfn.XLOOKUP(Matka[[#This Row],[3]],$B$2:$B$13,$C$2:$C$13,0,0)</f>
        <v>0</v>
      </c>
      <c r="P236" s="14">
        <f>_xlfn.XLOOKUP(Matka[[#This Row],[4]],$B$2:$B$13,$C$2:$C$13,0,0)</f>
        <v>0</v>
      </c>
      <c r="Q236" s="14">
        <f>_xlfn.XLOOKUP(Matka[[#This Row],[5]],$B$2:$B$13,$C$2:$C$13,0,0)</f>
        <v>0</v>
      </c>
      <c r="R236" s="14">
        <f>_xlfn.XLOOKUP(Matka[[#This Row],[6]],$B$2:$B$13,$C$2:$C$13,0,0)</f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4">
        <f t="shared" si="4"/>
        <v>0</v>
      </c>
      <c r="Z236" s="15">
        <f>SUM(Matka[[#This Row],[Edycja I]:[Sztafety V]])</f>
        <v>0</v>
      </c>
      <c r="AA236" s="14" t="str">
        <f>_xlfn.TEXTJOIN(" | ",1,Matka[[#This Row],[Top1]],Matka[[#This Row],[Top2]],Matka[[#This Row],[Top3]],Matka[[#This Row],[Top4]])</f>
        <v>99 | 99 | 99 | 99</v>
      </c>
      <c r="AB236" s="14">
        <f>IFERROR(SMALL(Matka[[#This Row],[1]:[6]],1),99)</f>
        <v>99</v>
      </c>
      <c r="AC236" s="14">
        <f>IFERROR(SMALL(Matka[[#This Row],[1]:[6]],2),99)</f>
        <v>99</v>
      </c>
      <c r="AD236" s="14">
        <f>IFERROR(SMALL(Matka[[#This Row],[1]:[6]],3),99)</f>
        <v>99</v>
      </c>
      <c r="AE236" s="14">
        <f>IFERROR(SMALL(Matka[[#This Row],[1]:[6]],4),99)</f>
        <v>99</v>
      </c>
    </row>
    <row r="237" spans="1:31" hidden="1" x14ac:dyDescent="0.25">
      <c r="A237" s="3">
        <v>227</v>
      </c>
      <c r="C237" s="13" t="str">
        <f>_xlfn.XLOOKUP(Matka[[#This Row],[Nazwisko i Imię]],Licencje[Nazw i imię],Licencje[Płeć],"",0)</f>
        <v/>
      </c>
      <c r="D237" s="13" t="str">
        <f>_xlfn.XLOOKUP(Matka[[#This Row],[Nazwisko i Imię]],Licencje[Nazw i imię],Licencje[Kat.],"",0)</f>
        <v/>
      </c>
      <c r="E237" s="13" t="str">
        <f>_xlfn.XLOOKUP(Matka[[#This Row],[Nazwisko i Imię]],Licencje[Nazw i imię],Licencje[Klub],"",0)</f>
        <v/>
      </c>
      <c r="F237" s="13" t="str">
        <f>_xlfn.XLOOKUP(Matka[[#This Row],[Nazwisko i Imię]],Licencje[Nazw i imię],Licencje[Szkoła],"",0)</f>
        <v/>
      </c>
      <c r="M237" s="14">
        <f>_xlfn.XLOOKUP(Matka[[#This Row],[1]],$B$2:$B$13,$C$2:$C$13,0,0)</f>
        <v>0</v>
      </c>
      <c r="N237" s="14">
        <f>_xlfn.XLOOKUP(Matka[[#This Row],[2]],$B$2:$B$13,$C$2:$C$13,0,0)</f>
        <v>0</v>
      </c>
      <c r="O237" s="14">
        <f>_xlfn.XLOOKUP(Matka[[#This Row],[3]],$B$2:$B$13,$C$2:$C$13,0,0)</f>
        <v>0</v>
      </c>
      <c r="P237" s="14">
        <f>_xlfn.XLOOKUP(Matka[[#This Row],[4]],$B$2:$B$13,$C$2:$C$13,0,0)</f>
        <v>0</v>
      </c>
      <c r="Q237" s="14">
        <f>_xlfn.XLOOKUP(Matka[[#This Row],[5]],$B$2:$B$13,$C$2:$C$13,0,0)</f>
        <v>0</v>
      </c>
      <c r="R237" s="14">
        <f>_xlfn.XLOOKUP(Matka[[#This Row],[6]],$B$2:$B$13,$C$2:$C$13,0,0)</f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4">
        <f t="shared" si="4"/>
        <v>0</v>
      </c>
      <c r="Z237" s="15">
        <f>SUM(Matka[[#This Row],[Edycja I]:[Sztafety V]])</f>
        <v>0</v>
      </c>
      <c r="AA237" s="14" t="str">
        <f>_xlfn.TEXTJOIN(" | ",1,Matka[[#This Row],[Top1]],Matka[[#This Row],[Top2]],Matka[[#This Row],[Top3]],Matka[[#This Row],[Top4]])</f>
        <v>99 | 99 | 99 | 99</v>
      </c>
      <c r="AB237" s="14">
        <f>IFERROR(SMALL(Matka[[#This Row],[1]:[6]],1),99)</f>
        <v>99</v>
      </c>
      <c r="AC237" s="14">
        <f>IFERROR(SMALL(Matka[[#This Row],[1]:[6]],2),99)</f>
        <v>99</v>
      </c>
      <c r="AD237" s="14">
        <f>IFERROR(SMALL(Matka[[#This Row],[1]:[6]],3),99)</f>
        <v>99</v>
      </c>
      <c r="AE237" s="14">
        <f>IFERROR(SMALL(Matka[[#This Row],[1]:[6]],4),99)</f>
        <v>99</v>
      </c>
    </row>
    <row r="238" spans="1:31" hidden="1" x14ac:dyDescent="0.25">
      <c r="A238" s="3">
        <v>228</v>
      </c>
      <c r="C238" s="13" t="str">
        <f>_xlfn.XLOOKUP(Matka[[#This Row],[Nazwisko i Imię]],Licencje[Nazw i imię],Licencje[Płeć],"",0)</f>
        <v/>
      </c>
      <c r="D238" s="13" t="str">
        <f>_xlfn.XLOOKUP(Matka[[#This Row],[Nazwisko i Imię]],Licencje[Nazw i imię],Licencje[Kat.],"",0)</f>
        <v/>
      </c>
      <c r="E238" s="13" t="str">
        <f>_xlfn.XLOOKUP(Matka[[#This Row],[Nazwisko i Imię]],Licencje[Nazw i imię],Licencje[Klub],"",0)</f>
        <v/>
      </c>
      <c r="F238" s="13" t="str">
        <f>_xlfn.XLOOKUP(Matka[[#This Row],[Nazwisko i Imię]],Licencje[Nazw i imię],Licencje[Szkoła],"",0)</f>
        <v/>
      </c>
      <c r="M238" s="14">
        <f>_xlfn.XLOOKUP(Matka[[#This Row],[1]],$B$2:$B$13,$C$2:$C$13,0,0)</f>
        <v>0</v>
      </c>
      <c r="N238" s="14">
        <f>_xlfn.XLOOKUP(Matka[[#This Row],[2]],$B$2:$B$13,$C$2:$C$13,0,0)</f>
        <v>0</v>
      </c>
      <c r="O238" s="14">
        <f>_xlfn.XLOOKUP(Matka[[#This Row],[3]],$B$2:$B$13,$C$2:$C$13,0,0)</f>
        <v>0</v>
      </c>
      <c r="P238" s="14">
        <f>_xlfn.XLOOKUP(Matka[[#This Row],[4]],$B$2:$B$13,$C$2:$C$13,0,0)</f>
        <v>0</v>
      </c>
      <c r="Q238" s="14">
        <f>_xlfn.XLOOKUP(Matka[[#This Row],[5]],$B$2:$B$13,$C$2:$C$13,0,0)</f>
        <v>0</v>
      </c>
      <c r="R238" s="14">
        <f>_xlfn.XLOOKUP(Matka[[#This Row],[6]],$B$2:$B$13,$C$2:$C$13,0,0)</f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4">
        <f t="shared" si="4"/>
        <v>0</v>
      </c>
      <c r="Z238" s="15">
        <f>SUM(Matka[[#This Row],[Edycja I]:[Sztafety V]])</f>
        <v>0</v>
      </c>
      <c r="AA238" s="14" t="str">
        <f>_xlfn.TEXTJOIN(" | ",1,Matka[[#This Row],[Top1]],Matka[[#This Row],[Top2]],Matka[[#This Row],[Top3]],Matka[[#This Row],[Top4]])</f>
        <v>99 | 99 | 99 | 99</v>
      </c>
      <c r="AB238" s="14">
        <f>IFERROR(SMALL(Matka[[#This Row],[1]:[6]],1),99)</f>
        <v>99</v>
      </c>
      <c r="AC238" s="14">
        <f>IFERROR(SMALL(Matka[[#This Row],[1]:[6]],2),99)</f>
        <v>99</v>
      </c>
      <c r="AD238" s="14">
        <f>IFERROR(SMALL(Matka[[#This Row],[1]:[6]],3),99)</f>
        <v>99</v>
      </c>
      <c r="AE238" s="14">
        <f>IFERROR(SMALL(Matka[[#This Row],[1]:[6]],4),99)</f>
        <v>99</v>
      </c>
    </row>
    <row r="239" spans="1:31" hidden="1" x14ac:dyDescent="0.25">
      <c r="A239" s="3">
        <v>229</v>
      </c>
      <c r="C239" s="13" t="str">
        <f>_xlfn.XLOOKUP(Matka[[#This Row],[Nazwisko i Imię]],Licencje[Nazw i imię],Licencje[Płeć],"",0)</f>
        <v/>
      </c>
      <c r="D239" s="13" t="str">
        <f>_xlfn.XLOOKUP(Matka[[#This Row],[Nazwisko i Imię]],Licencje[Nazw i imię],Licencje[Kat.],"",0)</f>
        <v/>
      </c>
      <c r="E239" s="13" t="str">
        <f>_xlfn.XLOOKUP(Matka[[#This Row],[Nazwisko i Imię]],Licencje[Nazw i imię],Licencje[Klub],"",0)</f>
        <v/>
      </c>
      <c r="F239" s="13" t="str">
        <f>_xlfn.XLOOKUP(Matka[[#This Row],[Nazwisko i Imię]],Licencje[Nazw i imię],Licencje[Szkoła],"",0)</f>
        <v/>
      </c>
      <c r="M239" s="14">
        <f>_xlfn.XLOOKUP(Matka[[#This Row],[1]],$B$2:$B$13,$C$2:$C$13,0,0)</f>
        <v>0</v>
      </c>
      <c r="N239" s="14">
        <f>_xlfn.XLOOKUP(Matka[[#This Row],[2]],$B$2:$B$13,$C$2:$C$13,0,0)</f>
        <v>0</v>
      </c>
      <c r="O239" s="14">
        <f>_xlfn.XLOOKUP(Matka[[#This Row],[3]],$B$2:$B$13,$C$2:$C$13,0,0)</f>
        <v>0</v>
      </c>
      <c r="P239" s="14">
        <f>_xlfn.XLOOKUP(Matka[[#This Row],[4]],$B$2:$B$13,$C$2:$C$13,0,0)</f>
        <v>0</v>
      </c>
      <c r="Q239" s="14">
        <f>_xlfn.XLOOKUP(Matka[[#This Row],[5]],$B$2:$B$13,$C$2:$C$13,0,0)</f>
        <v>0</v>
      </c>
      <c r="R239" s="14">
        <f>_xlfn.XLOOKUP(Matka[[#This Row],[6]],$B$2:$B$13,$C$2:$C$13,0,0)</f>
        <v>0</v>
      </c>
      <c r="S239" s="15">
        <v>0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4">
        <f t="shared" si="4"/>
        <v>0</v>
      </c>
      <c r="Z239" s="15">
        <f>SUM(Matka[[#This Row],[Edycja I]:[Sztafety V]])</f>
        <v>0</v>
      </c>
      <c r="AA239" s="14" t="str">
        <f>_xlfn.TEXTJOIN(" | ",1,Matka[[#This Row],[Top1]],Matka[[#This Row],[Top2]],Matka[[#This Row],[Top3]],Matka[[#This Row],[Top4]])</f>
        <v>99 | 99 | 99 | 99</v>
      </c>
      <c r="AB239" s="14">
        <f>IFERROR(SMALL(Matka[[#This Row],[1]:[6]],1),99)</f>
        <v>99</v>
      </c>
      <c r="AC239" s="14">
        <f>IFERROR(SMALL(Matka[[#This Row],[1]:[6]],2),99)</f>
        <v>99</v>
      </c>
      <c r="AD239" s="14">
        <f>IFERROR(SMALL(Matka[[#This Row],[1]:[6]],3),99)</f>
        <v>99</v>
      </c>
      <c r="AE239" s="14">
        <f>IFERROR(SMALL(Matka[[#This Row],[1]:[6]],4),99)</f>
        <v>99</v>
      </c>
    </row>
    <row r="240" spans="1:31" hidden="1" x14ac:dyDescent="0.25">
      <c r="A240" s="3">
        <v>230</v>
      </c>
      <c r="C240" s="13" t="str">
        <f>_xlfn.XLOOKUP(Matka[[#This Row],[Nazwisko i Imię]],Licencje[Nazw i imię],Licencje[Płeć],"",0)</f>
        <v/>
      </c>
      <c r="D240" s="13" t="str">
        <f>_xlfn.XLOOKUP(Matka[[#This Row],[Nazwisko i Imię]],Licencje[Nazw i imię],Licencje[Kat.],"",0)</f>
        <v/>
      </c>
      <c r="E240" s="13" t="str">
        <f>_xlfn.XLOOKUP(Matka[[#This Row],[Nazwisko i Imię]],Licencje[Nazw i imię],Licencje[Klub],"",0)</f>
        <v/>
      </c>
      <c r="F240" s="13" t="str">
        <f>_xlfn.XLOOKUP(Matka[[#This Row],[Nazwisko i Imię]],Licencje[Nazw i imię],Licencje[Szkoła],"",0)</f>
        <v/>
      </c>
      <c r="M240" s="14">
        <f>_xlfn.XLOOKUP(Matka[[#This Row],[1]],$B$2:$B$13,$C$2:$C$13,0,0)</f>
        <v>0</v>
      </c>
      <c r="N240" s="14">
        <f>_xlfn.XLOOKUP(Matka[[#This Row],[2]],$B$2:$B$13,$C$2:$C$13,0,0)</f>
        <v>0</v>
      </c>
      <c r="O240" s="14">
        <f>_xlfn.XLOOKUP(Matka[[#This Row],[3]],$B$2:$B$13,$C$2:$C$13,0,0)</f>
        <v>0</v>
      </c>
      <c r="P240" s="14">
        <f>_xlfn.XLOOKUP(Matka[[#This Row],[4]],$B$2:$B$13,$C$2:$C$13,0,0)</f>
        <v>0</v>
      </c>
      <c r="Q240" s="14">
        <f>_xlfn.XLOOKUP(Matka[[#This Row],[5]],$B$2:$B$13,$C$2:$C$13,0,0)</f>
        <v>0</v>
      </c>
      <c r="R240" s="14">
        <f>_xlfn.XLOOKUP(Matka[[#This Row],[6]],$B$2:$B$13,$C$2:$C$13,0,0)</f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4">
        <f t="shared" si="4"/>
        <v>0</v>
      </c>
      <c r="Z240" s="15">
        <f>SUM(Matka[[#This Row],[Edycja I]:[Sztafety V]])</f>
        <v>0</v>
      </c>
      <c r="AA240" s="14" t="str">
        <f>_xlfn.TEXTJOIN(" | ",1,Matka[[#This Row],[Top1]],Matka[[#This Row],[Top2]],Matka[[#This Row],[Top3]],Matka[[#This Row],[Top4]])</f>
        <v>99 | 99 | 99 | 99</v>
      </c>
      <c r="AB240" s="14">
        <f>IFERROR(SMALL(Matka[[#This Row],[1]:[6]],1),99)</f>
        <v>99</v>
      </c>
      <c r="AC240" s="14">
        <f>IFERROR(SMALL(Matka[[#This Row],[1]:[6]],2),99)</f>
        <v>99</v>
      </c>
      <c r="AD240" s="14">
        <f>IFERROR(SMALL(Matka[[#This Row],[1]:[6]],3),99)</f>
        <v>99</v>
      </c>
      <c r="AE240" s="14">
        <f>IFERROR(SMALL(Matka[[#This Row],[1]:[6]],4),99)</f>
        <v>99</v>
      </c>
    </row>
    <row r="241" spans="1:31" hidden="1" x14ac:dyDescent="0.25">
      <c r="A241" s="3">
        <v>231</v>
      </c>
      <c r="C241" s="13" t="str">
        <f>_xlfn.XLOOKUP(Matka[[#This Row],[Nazwisko i Imię]],Licencje[Nazw i imię],Licencje[Płeć],"",0)</f>
        <v/>
      </c>
      <c r="D241" s="13" t="str">
        <f>_xlfn.XLOOKUP(Matka[[#This Row],[Nazwisko i Imię]],Licencje[Nazw i imię],Licencje[Kat.],"",0)</f>
        <v/>
      </c>
      <c r="E241" s="13" t="str">
        <f>_xlfn.XLOOKUP(Matka[[#This Row],[Nazwisko i Imię]],Licencje[Nazw i imię],Licencje[Klub],"",0)</f>
        <v/>
      </c>
      <c r="F241" s="13" t="str">
        <f>_xlfn.XLOOKUP(Matka[[#This Row],[Nazwisko i Imię]],Licencje[Nazw i imię],Licencje[Szkoła],"",0)</f>
        <v/>
      </c>
      <c r="M241" s="14">
        <f>_xlfn.XLOOKUP(Matka[[#This Row],[1]],$B$2:$B$13,$C$2:$C$13,0,0)</f>
        <v>0</v>
      </c>
      <c r="N241" s="14">
        <f>_xlfn.XLOOKUP(Matka[[#This Row],[2]],$B$2:$B$13,$C$2:$C$13,0,0)</f>
        <v>0</v>
      </c>
      <c r="O241" s="14">
        <f>_xlfn.XLOOKUP(Matka[[#This Row],[3]],$B$2:$B$13,$C$2:$C$13,0,0)</f>
        <v>0</v>
      </c>
      <c r="P241" s="14">
        <f>_xlfn.XLOOKUP(Matka[[#This Row],[4]],$B$2:$B$13,$C$2:$C$13,0,0)</f>
        <v>0</v>
      </c>
      <c r="Q241" s="14">
        <f>_xlfn.XLOOKUP(Matka[[#This Row],[5]],$B$2:$B$13,$C$2:$C$13,0,0)</f>
        <v>0</v>
      </c>
      <c r="R241" s="14">
        <f>_xlfn.XLOOKUP(Matka[[#This Row],[6]],$B$2:$B$13,$C$2:$C$13,0,0)</f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4">
        <f t="shared" si="4"/>
        <v>0</v>
      </c>
      <c r="Z241" s="15">
        <f>SUM(Matka[[#This Row],[Edycja I]:[Sztafety V]])</f>
        <v>0</v>
      </c>
      <c r="AA241" s="14" t="str">
        <f>_xlfn.TEXTJOIN(" | ",1,Matka[[#This Row],[Top1]],Matka[[#This Row],[Top2]],Matka[[#This Row],[Top3]],Matka[[#This Row],[Top4]])</f>
        <v>99 | 99 | 99 | 99</v>
      </c>
      <c r="AB241" s="14">
        <f>IFERROR(SMALL(Matka[[#This Row],[1]:[6]],1),99)</f>
        <v>99</v>
      </c>
      <c r="AC241" s="14">
        <f>IFERROR(SMALL(Matka[[#This Row],[1]:[6]],2),99)</f>
        <v>99</v>
      </c>
      <c r="AD241" s="14">
        <f>IFERROR(SMALL(Matka[[#This Row],[1]:[6]],3),99)</f>
        <v>99</v>
      </c>
      <c r="AE241" s="14">
        <f>IFERROR(SMALL(Matka[[#This Row],[1]:[6]],4),99)</f>
        <v>99</v>
      </c>
    </row>
    <row r="242" spans="1:31" hidden="1" x14ac:dyDescent="0.25">
      <c r="A242" s="3">
        <v>232</v>
      </c>
      <c r="C242" s="13" t="str">
        <f>_xlfn.XLOOKUP(Matka[[#This Row],[Nazwisko i Imię]],Licencje[Nazw i imię],Licencje[Płeć],"",0)</f>
        <v/>
      </c>
      <c r="D242" s="13" t="str">
        <f>_xlfn.XLOOKUP(Matka[[#This Row],[Nazwisko i Imię]],Licencje[Nazw i imię],Licencje[Kat.],"",0)</f>
        <v/>
      </c>
      <c r="E242" s="13" t="str">
        <f>_xlfn.XLOOKUP(Matka[[#This Row],[Nazwisko i Imię]],Licencje[Nazw i imię],Licencje[Klub],"",0)</f>
        <v/>
      </c>
      <c r="F242" s="13" t="str">
        <f>_xlfn.XLOOKUP(Matka[[#This Row],[Nazwisko i Imię]],Licencje[Nazw i imię],Licencje[Szkoła],"",0)</f>
        <v/>
      </c>
      <c r="M242" s="14">
        <f>_xlfn.XLOOKUP(Matka[[#This Row],[1]],$B$2:$B$13,$C$2:$C$13,0,0)</f>
        <v>0</v>
      </c>
      <c r="N242" s="14">
        <f>_xlfn.XLOOKUP(Matka[[#This Row],[2]],$B$2:$B$13,$C$2:$C$13,0,0)</f>
        <v>0</v>
      </c>
      <c r="O242" s="14">
        <f>_xlfn.XLOOKUP(Matka[[#This Row],[3]],$B$2:$B$13,$C$2:$C$13,0,0)</f>
        <v>0</v>
      </c>
      <c r="P242" s="14">
        <f>_xlfn.XLOOKUP(Matka[[#This Row],[4]],$B$2:$B$13,$C$2:$C$13,0,0)</f>
        <v>0</v>
      </c>
      <c r="Q242" s="14">
        <f>_xlfn.XLOOKUP(Matka[[#This Row],[5]],$B$2:$B$13,$C$2:$C$13,0,0)</f>
        <v>0</v>
      </c>
      <c r="R242" s="14">
        <f>_xlfn.XLOOKUP(Matka[[#This Row],[6]],$B$2:$B$13,$C$2:$C$13,0,0)</f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4">
        <f t="shared" si="4"/>
        <v>0</v>
      </c>
      <c r="Z242" s="15">
        <f>SUM(Matka[[#This Row],[Edycja I]:[Sztafety V]])</f>
        <v>0</v>
      </c>
      <c r="AA242" s="14" t="str">
        <f>_xlfn.TEXTJOIN(" | ",1,Matka[[#This Row],[Top1]],Matka[[#This Row],[Top2]],Matka[[#This Row],[Top3]],Matka[[#This Row],[Top4]])</f>
        <v>99 | 99 | 99 | 99</v>
      </c>
      <c r="AB242" s="14">
        <f>IFERROR(SMALL(Matka[[#This Row],[1]:[6]],1),99)</f>
        <v>99</v>
      </c>
      <c r="AC242" s="14">
        <f>IFERROR(SMALL(Matka[[#This Row],[1]:[6]],2),99)</f>
        <v>99</v>
      </c>
      <c r="AD242" s="14">
        <f>IFERROR(SMALL(Matka[[#This Row],[1]:[6]],3),99)</f>
        <v>99</v>
      </c>
      <c r="AE242" s="14">
        <f>IFERROR(SMALL(Matka[[#This Row],[1]:[6]],4),99)</f>
        <v>99</v>
      </c>
    </row>
    <row r="243" spans="1:31" hidden="1" x14ac:dyDescent="0.25">
      <c r="C243" s="13" t="str">
        <f>_xlfn.XLOOKUP(Matka[[#This Row],[Nazwisko i Imię]],Licencje[Nazw i imię],Licencje[Płeć],"",0)</f>
        <v/>
      </c>
      <c r="D243" s="13" t="str">
        <f>_xlfn.XLOOKUP(Matka[[#This Row],[Nazwisko i Imię]],Licencje[Nazw i imię],Licencje[Kat.],"",0)</f>
        <v/>
      </c>
      <c r="E243" s="13" t="str">
        <f>_xlfn.XLOOKUP(Matka[[#This Row],[Nazwisko i Imię]],Licencje[Nazw i imię],Licencje[Klub],"",0)</f>
        <v/>
      </c>
      <c r="F243" s="13" t="str">
        <f>_xlfn.XLOOKUP(Matka[[#This Row],[Nazwisko i Imię]],Licencje[Nazw i imię],Licencje[Szkoła],"",0)</f>
        <v/>
      </c>
      <c r="M243" s="14">
        <f>_xlfn.XLOOKUP(Matka[[#This Row],[1]],$B$2:$B$13,$C$2:$C$13,0,0)</f>
        <v>0</v>
      </c>
      <c r="N243" s="14">
        <f>_xlfn.XLOOKUP(Matka[[#This Row],[2]],$B$2:$B$13,$C$2:$C$13,0,0)</f>
        <v>0</v>
      </c>
      <c r="O243" s="14">
        <f>_xlfn.XLOOKUP(Matka[[#This Row],[3]],$B$2:$B$13,$C$2:$C$13,0,0)</f>
        <v>0</v>
      </c>
      <c r="P243" s="14">
        <f>_xlfn.XLOOKUP(Matka[[#This Row],[4]],$B$2:$B$13,$C$2:$C$13,0,0)</f>
        <v>0</v>
      </c>
      <c r="Q243" s="14">
        <f>_xlfn.XLOOKUP(Matka[[#This Row],[5]],$B$2:$B$13,$C$2:$C$13,0,0)</f>
        <v>0</v>
      </c>
      <c r="R243" s="14">
        <f>_xlfn.XLOOKUP(Matka[[#This Row],[6]],$B$2:$B$13,$C$2:$C$13,0,0)</f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4">
        <f t="shared" si="4"/>
        <v>0</v>
      </c>
      <c r="Z243" s="15">
        <f>SUM(Matka[[#This Row],[Edycja I]:[Sztafety V]])</f>
        <v>0</v>
      </c>
      <c r="AA243" s="14" t="str">
        <f>_xlfn.TEXTJOIN(" | ",1,Matka[[#This Row],[Top1]],Matka[[#This Row],[Top2]],Matka[[#This Row],[Top3]],Matka[[#This Row],[Top4]])</f>
        <v>99 | 99 | 99 | 99</v>
      </c>
      <c r="AB243" s="14">
        <f>IFERROR(SMALL(Matka[[#This Row],[1]:[6]],1),99)</f>
        <v>99</v>
      </c>
      <c r="AC243" s="14">
        <f>IFERROR(SMALL(Matka[[#This Row],[1]:[6]],2),99)</f>
        <v>99</v>
      </c>
      <c r="AD243" s="14">
        <f>IFERROR(SMALL(Matka[[#This Row],[1]:[6]],3),99)</f>
        <v>99</v>
      </c>
      <c r="AE243" s="14">
        <f>IFERROR(SMALL(Matka[[#This Row],[1]:[6]],4),99)</f>
        <v>99</v>
      </c>
    </row>
    <row r="244" spans="1:31" hidden="1" x14ac:dyDescent="0.25">
      <c r="C244" s="13" t="str">
        <f>_xlfn.XLOOKUP(Matka[[#This Row],[Nazwisko i Imię]],Licencje[Nazw i imię],Licencje[Płeć],"",0)</f>
        <v/>
      </c>
      <c r="D244" s="13" t="str">
        <f>_xlfn.XLOOKUP(Matka[[#This Row],[Nazwisko i Imię]],Licencje[Nazw i imię],Licencje[Kat.],"",0)</f>
        <v/>
      </c>
      <c r="E244" s="13" t="str">
        <f>_xlfn.XLOOKUP(Matka[[#This Row],[Nazwisko i Imię]],Licencje[Nazw i imię],Licencje[Klub],"",0)</f>
        <v/>
      </c>
      <c r="F244" s="13" t="str">
        <f>_xlfn.XLOOKUP(Matka[[#This Row],[Nazwisko i Imię]],Licencje[Nazw i imię],Licencje[Szkoła],"",0)</f>
        <v/>
      </c>
      <c r="M244" s="14">
        <f>_xlfn.XLOOKUP(Matka[[#This Row],[1]],$B$2:$B$13,$C$2:$C$13,0,0)</f>
        <v>0</v>
      </c>
      <c r="N244" s="14">
        <f>_xlfn.XLOOKUP(Matka[[#This Row],[2]],$B$2:$B$13,$C$2:$C$13,0,0)</f>
        <v>0</v>
      </c>
      <c r="O244" s="14">
        <f>_xlfn.XLOOKUP(Matka[[#This Row],[3]],$B$2:$B$13,$C$2:$C$13,0,0)</f>
        <v>0</v>
      </c>
      <c r="P244" s="14">
        <f>_xlfn.XLOOKUP(Matka[[#This Row],[4]],$B$2:$B$13,$C$2:$C$13,0,0)</f>
        <v>0</v>
      </c>
      <c r="Q244" s="14">
        <f>_xlfn.XLOOKUP(Matka[[#This Row],[5]],$B$2:$B$13,$C$2:$C$13,0,0)</f>
        <v>0</v>
      </c>
      <c r="R244" s="14">
        <f>_xlfn.XLOOKUP(Matka[[#This Row],[6]],$B$2:$B$13,$C$2:$C$13,0,0)</f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4">
        <f t="shared" si="4"/>
        <v>0</v>
      </c>
      <c r="Z244" s="15">
        <f>SUM(Matka[[#This Row],[Edycja I]:[Sztafety V]])</f>
        <v>0</v>
      </c>
      <c r="AA244" s="14" t="str">
        <f>_xlfn.TEXTJOIN(" | ",1,Matka[[#This Row],[Top1]],Matka[[#This Row],[Top2]],Matka[[#This Row],[Top3]],Matka[[#This Row],[Top4]])</f>
        <v>99 | 99 | 99 | 99</v>
      </c>
      <c r="AB244" s="14">
        <f>IFERROR(SMALL(Matka[[#This Row],[1]:[6]],1),99)</f>
        <v>99</v>
      </c>
      <c r="AC244" s="14">
        <f>IFERROR(SMALL(Matka[[#This Row],[1]:[6]],2),99)</f>
        <v>99</v>
      </c>
      <c r="AD244" s="14">
        <f>IFERROR(SMALL(Matka[[#This Row],[1]:[6]],3),99)</f>
        <v>99</v>
      </c>
      <c r="AE244" s="14">
        <f>IFERROR(SMALL(Matka[[#This Row],[1]:[6]],4),99)</f>
        <v>99</v>
      </c>
    </row>
    <row r="245" spans="1:31" hidden="1" x14ac:dyDescent="0.25">
      <c r="C245" s="13" t="str">
        <f>_xlfn.XLOOKUP(Matka[[#This Row],[Nazwisko i Imię]],Licencje[Nazw i imię],Licencje[Płeć],"",0)</f>
        <v/>
      </c>
      <c r="D245" s="13" t="str">
        <f>_xlfn.XLOOKUP(Matka[[#This Row],[Nazwisko i Imię]],Licencje[Nazw i imię],Licencje[Kat.],"",0)</f>
        <v/>
      </c>
      <c r="E245" s="13" t="str">
        <f>_xlfn.XLOOKUP(Matka[[#This Row],[Nazwisko i Imię]],Licencje[Nazw i imię],Licencje[Klub],"",0)</f>
        <v/>
      </c>
      <c r="F245" s="13" t="str">
        <f>_xlfn.XLOOKUP(Matka[[#This Row],[Nazwisko i Imię]],Licencje[Nazw i imię],Licencje[Szkoła],"",0)</f>
        <v/>
      </c>
      <c r="M245" s="14">
        <f>_xlfn.XLOOKUP(Matka[[#This Row],[1]],$B$2:$B$13,$C$2:$C$13,0,0)</f>
        <v>0</v>
      </c>
      <c r="N245" s="14">
        <f>_xlfn.XLOOKUP(Matka[[#This Row],[2]],$B$2:$B$13,$C$2:$C$13,0,0)</f>
        <v>0</v>
      </c>
      <c r="O245" s="14">
        <f>_xlfn.XLOOKUP(Matka[[#This Row],[3]],$B$2:$B$13,$C$2:$C$13,0,0)</f>
        <v>0</v>
      </c>
      <c r="P245" s="14">
        <f>_xlfn.XLOOKUP(Matka[[#This Row],[4]],$B$2:$B$13,$C$2:$C$13,0,0)</f>
        <v>0</v>
      </c>
      <c r="Q245" s="14">
        <f>_xlfn.XLOOKUP(Matka[[#This Row],[5]],$B$2:$B$13,$C$2:$C$13,0,0)</f>
        <v>0</v>
      </c>
      <c r="R245" s="14">
        <f>_xlfn.XLOOKUP(Matka[[#This Row],[6]],$B$2:$B$13,$C$2:$C$13,0,0)</f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0</v>
      </c>
      <c r="X245" s="15">
        <v>0</v>
      </c>
      <c r="Y245" s="14">
        <f t="shared" si="4"/>
        <v>0</v>
      </c>
      <c r="Z245" s="15">
        <f>SUM(Matka[[#This Row],[Edycja I]:[Sztafety V]])</f>
        <v>0</v>
      </c>
      <c r="AA245" s="14" t="str">
        <f>_xlfn.TEXTJOIN(" | ",1,Matka[[#This Row],[Top1]],Matka[[#This Row],[Top2]],Matka[[#This Row],[Top3]],Matka[[#This Row],[Top4]])</f>
        <v>99 | 99 | 99 | 99</v>
      </c>
      <c r="AB245" s="14">
        <f>IFERROR(SMALL(Matka[[#This Row],[1]:[6]],1),99)</f>
        <v>99</v>
      </c>
      <c r="AC245" s="14">
        <f>IFERROR(SMALL(Matka[[#This Row],[1]:[6]],2),99)</f>
        <v>99</v>
      </c>
      <c r="AD245" s="14">
        <f>IFERROR(SMALL(Matka[[#This Row],[1]:[6]],3),99)</f>
        <v>99</v>
      </c>
      <c r="AE245" s="14">
        <f>IFERROR(SMALL(Matka[[#This Row],[1]:[6]],4),99)</f>
        <v>99</v>
      </c>
    </row>
    <row r="246" spans="1:31" hidden="1" x14ac:dyDescent="0.25">
      <c r="C246" s="13" t="str">
        <f>_xlfn.XLOOKUP(Matka[[#This Row],[Nazwisko i Imię]],Licencje[Nazw i imię],Licencje[Płeć],"",0)</f>
        <v/>
      </c>
      <c r="D246" s="13" t="str">
        <f>_xlfn.XLOOKUP(Matka[[#This Row],[Nazwisko i Imię]],Licencje[Nazw i imię],Licencje[Kat.],"",0)</f>
        <v/>
      </c>
      <c r="E246" s="13" t="str">
        <f>_xlfn.XLOOKUP(Matka[[#This Row],[Nazwisko i Imię]],Licencje[Nazw i imię],Licencje[Klub],"",0)</f>
        <v/>
      </c>
      <c r="F246" s="13" t="str">
        <f>_xlfn.XLOOKUP(Matka[[#This Row],[Nazwisko i Imię]],Licencje[Nazw i imię],Licencje[Szkoła],"",0)</f>
        <v/>
      </c>
      <c r="M246" s="14">
        <f>_xlfn.XLOOKUP(Matka[[#This Row],[1]],$B$2:$B$13,$C$2:$C$13,0,0)</f>
        <v>0</v>
      </c>
      <c r="N246" s="14">
        <f>_xlfn.XLOOKUP(Matka[[#This Row],[2]],$B$2:$B$13,$C$2:$C$13,0,0)</f>
        <v>0</v>
      </c>
      <c r="O246" s="14">
        <f>_xlfn.XLOOKUP(Matka[[#This Row],[3]],$B$2:$B$13,$C$2:$C$13,0,0)</f>
        <v>0</v>
      </c>
      <c r="P246" s="14">
        <f>_xlfn.XLOOKUP(Matka[[#This Row],[4]],$B$2:$B$13,$C$2:$C$13,0,0)</f>
        <v>0</v>
      </c>
      <c r="Q246" s="14">
        <f>_xlfn.XLOOKUP(Matka[[#This Row],[5]],$B$2:$B$13,$C$2:$C$13,0,0)</f>
        <v>0</v>
      </c>
      <c r="R246" s="14">
        <f>_xlfn.XLOOKUP(Matka[[#This Row],[6]],$B$2:$B$13,$C$2:$C$13,0,0)</f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4">
        <f t="shared" si="4"/>
        <v>0</v>
      </c>
      <c r="Z246" s="15">
        <f>SUM(Matka[[#This Row],[Edycja I]:[Sztafety V]])</f>
        <v>0</v>
      </c>
      <c r="AA246" s="14" t="str">
        <f>_xlfn.TEXTJOIN(" | ",1,Matka[[#This Row],[Top1]],Matka[[#This Row],[Top2]],Matka[[#This Row],[Top3]],Matka[[#This Row],[Top4]])</f>
        <v>99 | 99 | 99 | 99</v>
      </c>
      <c r="AB246" s="14">
        <f>IFERROR(SMALL(Matka[[#This Row],[1]:[6]],1),99)</f>
        <v>99</v>
      </c>
      <c r="AC246" s="14">
        <f>IFERROR(SMALL(Matka[[#This Row],[1]:[6]],2),99)</f>
        <v>99</v>
      </c>
      <c r="AD246" s="14">
        <f>IFERROR(SMALL(Matka[[#This Row],[1]:[6]],3),99)</f>
        <v>99</v>
      </c>
      <c r="AE246" s="14">
        <f>IFERROR(SMALL(Matka[[#This Row],[1]:[6]],4),99)</f>
        <v>99</v>
      </c>
    </row>
    <row r="247" spans="1:31" hidden="1" x14ac:dyDescent="0.25">
      <c r="C247" s="13" t="str">
        <f>_xlfn.XLOOKUP(Matka[[#This Row],[Nazwisko i Imię]],Licencje[Nazw i imię],Licencje[Płeć],"",0)</f>
        <v/>
      </c>
      <c r="D247" s="13" t="str">
        <f>_xlfn.XLOOKUP(Matka[[#This Row],[Nazwisko i Imię]],Licencje[Nazw i imię],Licencje[Kat.],"",0)</f>
        <v/>
      </c>
      <c r="E247" s="13" t="str">
        <f>_xlfn.XLOOKUP(Matka[[#This Row],[Nazwisko i Imię]],Licencje[Nazw i imię],Licencje[Klub],"",0)</f>
        <v/>
      </c>
      <c r="F247" s="13" t="str">
        <f>_xlfn.XLOOKUP(Matka[[#This Row],[Nazwisko i Imię]],Licencje[Nazw i imię],Licencje[Szkoła],"",0)</f>
        <v/>
      </c>
      <c r="M247" s="14">
        <f>_xlfn.XLOOKUP(Matka[[#This Row],[1]],$B$2:$B$13,$C$2:$C$13,0,0)</f>
        <v>0</v>
      </c>
      <c r="N247" s="14">
        <f>_xlfn.XLOOKUP(Matka[[#This Row],[2]],$B$2:$B$13,$C$2:$C$13,0,0)</f>
        <v>0</v>
      </c>
      <c r="O247" s="14">
        <f>_xlfn.XLOOKUP(Matka[[#This Row],[3]],$B$2:$B$13,$C$2:$C$13,0,0)</f>
        <v>0</v>
      </c>
      <c r="P247" s="14">
        <f>_xlfn.XLOOKUP(Matka[[#This Row],[4]],$B$2:$B$13,$C$2:$C$13,0,0)</f>
        <v>0</v>
      </c>
      <c r="Q247" s="14">
        <f>_xlfn.XLOOKUP(Matka[[#This Row],[5]],$B$2:$B$13,$C$2:$C$13,0,0)</f>
        <v>0</v>
      </c>
      <c r="R247" s="14">
        <f>_xlfn.XLOOKUP(Matka[[#This Row],[6]],$B$2:$B$13,$C$2:$C$13,0,0)</f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4">
        <f t="shared" si="4"/>
        <v>0</v>
      </c>
      <c r="Z247" s="15">
        <f>SUM(Matka[[#This Row],[Edycja I]:[Sztafety V]])</f>
        <v>0</v>
      </c>
      <c r="AA247" s="14" t="str">
        <f>_xlfn.TEXTJOIN(" | ",1,Matka[[#This Row],[Top1]],Matka[[#This Row],[Top2]],Matka[[#This Row],[Top3]],Matka[[#This Row],[Top4]])</f>
        <v>99 | 99 | 99 | 99</v>
      </c>
      <c r="AB247" s="14">
        <f>IFERROR(SMALL(Matka[[#This Row],[1]:[6]],1),99)</f>
        <v>99</v>
      </c>
      <c r="AC247" s="14">
        <f>IFERROR(SMALL(Matka[[#This Row],[1]:[6]],2),99)</f>
        <v>99</v>
      </c>
      <c r="AD247" s="14">
        <f>IFERROR(SMALL(Matka[[#This Row],[1]:[6]],3),99)</f>
        <v>99</v>
      </c>
      <c r="AE247" s="14">
        <f>IFERROR(SMALL(Matka[[#This Row],[1]:[6]],4),99)</f>
        <v>99</v>
      </c>
    </row>
    <row r="248" spans="1:31" hidden="1" x14ac:dyDescent="0.25">
      <c r="C248" s="13" t="str">
        <f>_xlfn.XLOOKUP(Matka[[#This Row],[Nazwisko i Imię]],Licencje[Nazw i imię],Licencje[Płeć],"",0)</f>
        <v/>
      </c>
      <c r="D248" s="13" t="str">
        <f>_xlfn.XLOOKUP(Matka[[#This Row],[Nazwisko i Imię]],Licencje[Nazw i imię],Licencje[Kat.],"",0)</f>
        <v/>
      </c>
      <c r="E248" s="13" t="str">
        <f>_xlfn.XLOOKUP(Matka[[#This Row],[Nazwisko i Imię]],Licencje[Nazw i imię],Licencje[Klub],"",0)</f>
        <v/>
      </c>
      <c r="F248" s="13" t="str">
        <f>_xlfn.XLOOKUP(Matka[[#This Row],[Nazwisko i Imię]],Licencje[Nazw i imię],Licencje[Szkoła],"",0)</f>
        <v/>
      </c>
      <c r="M248" s="14">
        <f>_xlfn.XLOOKUP(Matka[[#This Row],[1]],$B$2:$B$13,$C$2:$C$13,0,0)</f>
        <v>0</v>
      </c>
      <c r="N248" s="14">
        <f>_xlfn.XLOOKUP(Matka[[#This Row],[2]],$B$2:$B$13,$C$2:$C$13,0,0)</f>
        <v>0</v>
      </c>
      <c r="O248" s="14">
        <f>_xlfn.XLOOKUP(Matka[[#This Row],[3]],$B$2:$B$13,$C$2:$C$13,0,0)</f>
        <v>0</v>
      </c>
      <c r="P248" s="14">
        <f>_xlfn.XLOOKUP(Matka[[#This Row],[4]],$B$2:$B$13,$C$2:$C$13,0,0)</f>
        <v>0</v>
      </c>
      <c r="Q248" s="14">
        <f>_xlfn.XLOOKUP(Matka[[#This Row],[5]],$B$2:$B$13,$C$2:$C$13,0,0)</f>
        <v>0</v>
      </c>
      <c r="R248" s="14">
        <f>_xlfn.XLOOKUP(Matka[[#This Row],[6]],$B$2:$B$13,$C$2:$C$13,0,0)</f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4">
        <f t="shared" si="4"/>
        <v>0</v>
      </c>
      <c r="Z248" s="15">
        <f>SUM(Matka[[#This Row],[Edycja I]:[Sztafety V]])</f>
        <v>0</v>
      </c>
      <c r="AA248" s="14" t="str">
        <f>_xlfn.TEXTJOIN(" | ",1,Matka[[#This Row],[Top1]],Matka[[#This Row],[Top2]],Matka[[#This Row],[Top3]],Matka[[#This Row],[Top4]])</f>
        <v>99 | 99 | 99 | 99</v>
      </c>
      <c r="AB248" s="14">
        <f>IFERROR(SMALL(Matka[[#This Row],[1]:[6]],1),99)</f>
        <v>99</v>
      </c>
      <c r="AC248" s="14">
        <f>IFERROR(SMALL(Matka[[#This Row],[1]:[6]],2),99)</f>
        <v>99</v>
      </c>
      <c r="AD248" s="14">
        <f>IFERROR(SMALL(Matka[[#This Row],[1]:[6]],3),99)</f>
        <v>99</v>
      </c>
      <c r="AE248" s="14">
        <f>IFERROR(SMALL(Matka[[#This Row],[1]:[6]],4),99)</f>
        <v>99</v>
      </c>
    </row>
    <row r="249" spans="1:31" hidden="1" x14ac:dyDescent="0.25">
      <c r="C249" s="13" t="str">
        <f>_xlfn.XLOOKUP(Matka[[#This Row],[Nazwisko i Imię]],Licencje[Nazw i imię],Licencje[Płeć],"",0)</f>
        <v/>
      </c>
      <c r="D249" s="13" t="str">
        <f>_xlfn.XLOOKUP(Matka[[#This Row],[Nazwisko i Imię]],Licencje[Nazw i imię],Licencje[Kat.],"",0)</f>
        <v/>
      </c>
      <c r="E249" s="13" t="str">
        <f>_xlfn.XLOOKUP(Matka[[#This Row],[Nazwisko i Imię]],Licencje[Nazw i imię],Licencje[Klub],"",0)</f>
        <v/>
      </c>
      <c r="F249" s="13" t="str">
        <f>_xlfn.XLOOKUP(Matka[[#This Row],[Nazwisko i Imię]],Licencje[Nazw i imię],Licencje[Szkoła],"",0)</f>
        <v/>
      </c>
      <c r="M249" s="14">
        <f>_xlfn.XLOOKUP(Matka[[#This Row],[1]],$B$2:$B$13,$C$2:$C$13,0,0)</f>
        <v>0</v>
      </c>
      <c r="N249" s="14">
        <f>_xlfn.XLOOKUP(Matka[[#This Row],[2]],$B$2:$B$13,$C$2:$C$13,0,0)</f>
        <v>0</v>
      </c>
      <c r="O249" s="14">
        <f>_xlfn.XLOOKUP(Matka[[#This Row],[3]],$B$2:$B$13,$C$2:$C$13,0,0)</f>
        <v>0</v>
      </c>
      <c r="P249" s="14">
        <f>_xlfn.XLOOKUP(Matka[[#This Row],[4]],$B$2:$B$13,$C$2:$C$13,0,0)</f>
        <v>0</v>
      </c>
      <c r="Q249" s="14">
        <f>_xlfn.XLOOKUP(Matka[[#This Row],[5]],$B$2:$B$13,$C$2:$C$13,0,0)</f>
        <v>0</v>
      </c>
      <c r="R249" s="14">
        <f>_xlfn.XLOOKUP(Matka[[#This Row],[6]],$B$2:$B$13,$C$2:$C$13,0,0)</f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4">
        <f t="shared" si="4"/>
        <v>0</v>
      </c>
      <c r="Z249" s="15">
        <f>SUM(Matka[[#This Row],[Edycja I]:[Sztafety V]])</f>
        <v>0</v>
      </c>
      <c r="AA249" s="14" t="str">
        <f>_xlfn.TEXTJOIN(" | ",1,Matka[[#This Row],[Top1]],Matka[[#This Row],[Top2]],Matka[[#This Row],[Top3]],Matka[[#This Row],[Top4]])</f>
        <v>99 | 99 | 99 | 99</v>
      </c>
      <c r="AB249" s="14">
        <f>IFERROR(SMALL(Matka[[#This Row],[1]:[6]],1),99)</f>
        <v>99</v>
      </c>
      <c r="AC249" s="14">
        <f>IFERROR(SMALL(Matka[[#This Row],[1]:[6]],2),99)</f>
        <v>99</v>
      </c>
      <c r="AD249" s="14">
        <f>IFERROR(SMALL(Matka[[#This Row],[1]:[6]],3),99)</f>
        <v>99</v>
      </c>
      <c r="AE249" s="14">
        <f>IFERROR(SMALL(Matka[[#This Row],[1]:[6]],4),99)</f>
        <v>99</v>
      </c>
    </row>
    <row r="250" spans="1:31" hidden="1" x14ac:dyDescent="0.25">
      <c r="C250" s="13" t="str">
        <f>_xlfn.XLOOKUP(Matka[[#This Row],[Nazwisko i Imię]],Licencje[Nazw i imię],Licencje[Płeć],"",0)</f>
        <v/>
      </c>
      <c r="D250" s="13" t="str">
        <f>_xlfn.XLOOKUP(Matka[[#This Row],[Nazwisko i Imię]],Licencje[Nazw i imię],Licencje[Kat.],"",0)</f>
        <v/>
      </c>
      <c r="E250" s="13" t="str">
        <f>_xlfn.XLOOKUP(Matka[[#This Row],[Nazwisko i Imię]],Licencje[Nazw i imię],Licencje[Klub],"",0)</f>
        <v/>
      </c>
      <c r="F250" s="13" t="str">
        <f>_xlfn.XLOOKUP(Matka[[#This Row],[Nazwisko i Imię]],Licencje[Nazw i imię],Licencje[Szkoła],"",0)</f>
        <v/>
      </c>
      <c r="M250" s="14">
        <f>_xlfn.XLOOKUP(Matka[[#This Row],[1]],$B$2:$B$13,$C$2:$C$13,0,0)</f>
        <v>0</v>
      </c>
      <c r="N250" s="14">
        <f>_xlfn.XLOOKUP(Matka[[#This Row],[2]],$B$2:$B$13,$C$2:$C$13,0,0)</f>
        <v>0</v>
      </c>
      <c r="O250" s="14">
        <f>_xlfn.XLOOKUP(Matka[[#This Row],[3]],$B$2:$B$13,$C$2:$C$13,0,0)</f>
        <v>0</v>
      </c>
      <c r="P250" s="14">
        <f>_xlfn.XLOOKUP(Matka[[#This Row],[4]],$B$2:$B$13,$C$2:$C$13,0,0)</f>
        <v>0</v>
      </c>
      <c r="Q250" s="14">
        <f>_xlfn.XLOOKUP(Matka[[#This Row],[5]],$B$2:$B$13,$C$2:$C$13,0,0)</f>
        <v>0</v>
      </c>
      <c r="R250" s="14">
        <f>_xlfn.XLOOKUP(Matka[[#This Row],[6]],$B$2:$B$13,$C$2:$C$13,0,0)</f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4">
        <f t="shared" si="4"/>
        <v>0</v>
      </c>
      <c r="Z250" s="15">
        <f>SUM(Matka[[#This Row],[Edycja I]:[Sztafety V]])</f>
        <v>0</v>
      </c>
      <c r="AA250" s="14" t="str">
        <f>_xlfn.TEXTJOIN(" | ",1,Matka[[#This Row],[Top1]],Matka[[#This Row],[Top2]],Matka[[#This Row],[Top3]],Matka[[#This Row],[Top4]])</f>
        <v>99 | 99 | 99 | 99</v>
      </c>
      <c r="AB250" s="14">
        <f>IFERROR(SMALL(Matka[[#This Row],[1]:[6]],1),99)</f>
        <v>99</v>
      </c>
      <c r="AC250" s="14">
        <f>IFERROR(SMALL(Matka[[#This Row],[1]:[6]],2),99)</f>
        <v>99</v>
      </c>
      <c r="AD250" s="14">
        <f>IFERROR(SMALL(Matka[[#This Row],[1]:[6]],3),99)</f>
        <v>99</v>
      </c>
      <c r="AE250" s="14">
        <f>IFERROR(SMALL(Matka[[#This Row],[1]:[6]],4),99)</f>
        <v>99</v>
      </c>
    </row>
    <row r="251" spans="1:31" hidden="1" x14ac:dyDescent="0.25">
      <c r="C251" s="13" t="str">
        <f>_xlfn.XLOOKUP(Matka[[#This Row],[Nazwisko i Imię]],Licencje[Nazw i imię],Licencje[Płeć],"",0)</f>
        <v/>
      </c>
      <c r="D251" s="13" t="str">
        <f>_xlfn.XLOOKUP(Matka[[#This Row],[Nazwisko i Imię]],Licencje[Nazw i imię],Licencje[Kat.],"",0)</f>
        <v/>
      </c>
      <c r="E251" s="13" t="str">
        <f>_xlfn.XLOOKUP(Matka[[#This Row],[Nazwisko i Imię]],Licencje[Nazw i imię],Licencje[Klub],"",0)</f>
        <v/>
      </c>
      <c r="F251" s="13" t="str">
        <f>_xlfn.XLOOKUP(Matka[[#This Row],[Nazwisko i Imię]],Licencje[Nazw i imię],Licencje[Szkoła],"",0)</f>
        <v/>
      </c>
      <c r="M251" s="14">
        <f>_xlfn.XLOOKUP(Matka[[#This Row],[1]],$B$2:$B$13,$C$2:$C$13,0,0)</f>
        <v>0</v>
      </c>
      <c r="N251" s="14">
        <f>_xlfn.XLOOKUP(Matka[[#This Row],[2]],$B$2:$B$13,$C$2:$C$13,0,0)</f>
        <v>0</v>
      </c>
      <c r="O251" s="14">
        <f>_xlfn.XLOOKUP(Matka[[#This Row],[3]],$B$2:$B$13,$C$2:$C$13,0,0)</f>
        <v>0</v>
      </c>
      <c r="P251" s="14">
        <f>_xlfn.XLOOKUP(Matka[[#This Row],[4]],$B$2:$B$13,$C$2:$C$13,0,0)</f>
        <v>0</v>
      </c>
      <c r="Q251" s="14">
        <f>_xlfn.XLOOKUP(Matka[[#This Row],[5]],$B$2:$B$13,$C$2:$C$13,0,0)</f>
        <v>0</v>
      </c>
      <c r="R251" s="14">
        <f>_xlfn.XLOOKUP(Matka[[#This Row],[6]],$B$2:$B$13,$C$2:$C$13,0,0)</f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4">
        <f t="shared" si="4"/>
        <v>0</v>
      </c>
      <c r="Z251" s="15">
        <f>SUM(Matka[[#This Row],[Edycja I]:[Sztafety V]])</f>
        <v>0</v>
      </c>
      <c r="AA251" s="14" t="str">
        <f>_xlfn.TEXTJOIN(" | ",1,Matka[[#This Row],[Top1]],Matka[[#This Row],[Top2]],Matka[[#This Row],[Top3]],Matka[[#This Row],[Top4]])</f>
        <v>99 | 99 | 99 | 99</v>
      </c>
      <c r="AB251" s="14">
        <f>IFERROR(SMALL(Matka[[#This Row],[1]:[6]],1),99)</f>
        <v>99</v>
      </c>
      <c r="AC251" s="14">
        <f>IFERROR(SMALL(Matka[[#This Row],[1]:[6]],2),99)</f>
        <v>99</v>
      </c>
      <c r="AD251" s="14">
        <f>IFERROR(SMALL(Matka[[#This Row],[1]:[6]],3),99)</f>
        <v>99</v>
      </c>
      <c r="AE251" s="14">
        <f>IFERROR(SMALL(Matka[[#This Row],[1]:[6]],4),99)</f>
        <v>99</v>
      </c>
    </row>
    <row r="252" spans="1:31" hidden="1" x14ac:dyDescent="0.25">
      <c r="C252" s="13" t="str">
        <f>_xlfn.XLOOKUP(Matka[[#This Row],[Nazwisko i Imię]],Licencje[Nazw i imię],Licencje[Płeć],"",0)</f>
        <v/>
      </c>
      <c r="D252" s="13" t="str">
        <f>_xlfn.XLOOKUP(Matka[[#This Row],[Nazwisko i Imię]],Licencje[Nazw i imię],Licencje[Kat.],"",0)</f>
        <v/>
      </c>
      <c r="E252" s="13" t="str">
        <f>_xlfn.XLOOKUP(Matka[[#This Row],[Nazwisko i Imię]],Licencje[Nazw i imię],Licencje[Klub],"",0)</f>
        <v/>
      </c>
      <c r="F252" s="13" t="str">
        <f>_xlfn.XLOOKUP(Matka[[#This Row],[Nazwisko i Imię]],Licencje[Nazw i imię],Licencje[Szkoła],"",0)</f>
        <v/>
      </c>
      <c r="M252" s="14">
        <f>_xlfn.XLOOKUP(Matka[[#This Row],[1]],$B$2:$B$13,$C$2:$C$13,0,0)</f>
        <v>0</v>
      </c>
      <c r="N252" s="14">
        <f>_xlfn.XLOOKUP(Matka[[#This Row],[2]],$B$2:$B$13,$C$2:$C$13,0,0)</f>
        <v>0</v>
      </c>
      <c r="O252" s="14">
        <f>_xlfn.XLOOKUP(Matka[[#This Row],[3]],$B$2:$B$13,$C$2:$C$13,0,0)</f>
        <v>0</v>
      </c>
      <c r="P252" s="14">
        <f>_xlfn.XLOOKUP(Matka[[#This Row],[4]],$B$2:$B$13,$C$2:$C$13,0,0)</f>
        <v>0</v>
      </c>
      <c r="Q252" s="14">
        <f>_xlfn.XLOOKUP(Matka[[#This Row],[5]],$B$2:$B$13,$C$2:$C$13,0,0)</f>
        <v>0</v>
      </c>
      <c r="R252" s="14">
        <f>_xlfn.XLOOKUP(Matka[[#This Row],[6]],$B$2:$B$13,$C$2:$C$13,0,0)</f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4">
        <f t="shared" si="4"/>
        <v>0</v>
      </c>
      <c r="Z252" s="15">
        <f>SUM(Matka[[#This Row],[Edycja I]:[Sztafety V]])</f>
        <v>0</v>
      </c>
      <c r="AA252" s="14" t="str">
        <f>_xlfn.TEXTJOIN(" | ",1,Matka[[#This Row],[Top1]],Matka[[#This Row],[Top2]],Matka[[#This Row],[Top3]],Matka[[#This Row],[Top4]])</f>
        <v>99 | 99 | 99 | 99</v>
      </c>
      <c r="AB252" s="14">
        <f>IFERROR(SMALL(Matka[[#This Row],[1]:[6]],1),99)</f>
        <v>99</v>
      </c>
      <c r="AC252" s="14">
        <f>IFERROR(SMALL(Matka[[#This Row],[1]:[6]],2),99)</f>
        <v>99</v>
      </c>
      <c r="AD252" s="14">
        <f>IFERROR(SMALL(Matka[[#This Row],[1]:[6]],3),99)</f>
        <v>99</v>
      </c>
      <c r="AE252" s="14">
        <f>IFERROR(SMALL(Matka[[#This Row],[1]:[6]],4),99)</f>
        <v>99</v>
      </c>
    </row>
    <row r="253" spans="1:31" hidden="1" x14ac:dyDescent="0.25">
      <c r="C253" s="13" t="str">
        <f>_xlfn.XLOOKUP(Matka[[#This Row],[Nazwisko i Imię]],Licencje[Nazw i imię],Licencje[Płeć],"",0)</f>
        <v/>
      </c>
      <c r="D253" s="13" t="str">
        <f>_xlfn.XLOOKUP(Matka[[#This Row],[Nazwisko i Imię]],Licencje[Nazw i imię],Licencje[Kat.],"",0)</f>
        <v/>
      </c>
      <c r="E253" s="13" t="str">
        <f>_xlfn.XLOOKUP(Matka[[#This Row],[Nazwisko i Imię]],Licencje[Nazw i imię],Licencje[Klub],"",0)</f>
        <v/>
      </c>
      <c r="F253" s="13" t="str">
        <f>_xlfn.XLOOKUP(Matka[[#This Row],[Nazwisko i Imię]],Licencje[Nazw i imię],Licencje[Szkoła],"",0)</f>
        <v/>
      </c>
      <c r="M253" s="14">
        <f>_xlfn.XLOOKUP(Matka[[#This Row],[1]],$B$2:$B$13,$C$2:$C$13,0,0)</f>
        <v>0</v>
      </c>
      <c r="N253" s="14">
        <f>_xlfn.XLOOKUP(Matka[[#This Row],[2]],$B$2:$B$13,$C$2:$C$13,0,0)</f>
        <v>0</v>
      </c>
      <c r="O253" s="14">
        <f>_xlfn.XLOOKUP(Matka[[#This Row],[3]],$B$2:$B$13,$C$2:$C$13,0,0)</f>
        <v>0</v>
      </c>
      <c r="P253" s="14">
        <f>_xlfn.XLOOKUP(Matka[[#This Row],[4]],$B$2:$B$13,$C$2:$C$13,0,0)</f>
        <v>0</v>
      </c>
      <c r="Q253" s="14">
        <f>_xlfn.XLOOKUP(Matka[[#This Row],[5]],$B$2:$B$13,$C$2:$C$13,0,0)</f>
        <v>0</v>
      </c>
      <c r="R253" s="14">
        <f>_xlfn.XLOOKUP(Matka[[#This Row],[6]],$B$2:$B$13,$C$2:$C$13,0,0)</f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4">
        <f t="shared" si="4"/>
        <v>0</v>
      </c>
      <c r="Z253" s="15">
        <f>SUM(Matka[[#This Row],[Edycja I]:[Sztafety V]])</f>
        <v>0</v>
      </c>
      <c r="AA253" s="14" t="str">
        <f>_xlfn.TEXTJOIN(" | ",1,Matka[[#This Row],[Top1]],Matka[[#This Row],[Top2]],Matka[[#This Row],[Top3]],Matka[[#This Row],[Top4]])</f>
        <v>99 | 99 | 99 | 99</v>
      </c>
      <c r="AB253" s="14">
        <f>IFERROR(SMALL(Matka[[#This Row],[1]:[6]],1),99)</f>
        <v>99</v>
      </c>
      <c r="AC253" s="14">
        <f>IFERROR(SMALL(Matka[[#This Row],[1]:[6]],2),99)</f>
        <v>99</v>
      </c>
      <c r="AD253" s="14">
        <f>IFERROR(SMALL(Matka[[#This Row],[1]:[6]],3),99)</f>
        <v>99</v>
      </c>
      <c r="AE253" s="14">
        <f>IFERROR(SMALL(Matka[[#This Row],[1]:[6]],4),99)</f>
        <v>99</v>
      </c>
    </row>
    <row r="254" spans="1:31" hidden="1" x14ac:dyDescent="0.25">
      <c r="C254" s="13" t="str">
        <f>_xlfn.XLOOKUP(Matka[[#This Row],[Nazwisko i Imię]],Licencje[Nazw i imię],Licencje[Płeć],"",0)</f>
        <v/>
      </c>
      <c r="D254" s="13" t="str">
        <f>_xlfn.XLOOKUP(Matka[[#This Row],[Nazwisko i Imię]],Licencje[Nazw i imię],Licencje[Kat.],"",0)</f>
        <v/>
      </c>
      <c r="E254" s="13" t="str">
        <f>_xlfn.XLOOKUP(Matka[[#This Row],[Nazwisko i Imię]],Licencje[Nazw i imię],Licencje[Klub],"",0)</f>
        <v/>
      </c>
      <c r="F254" s="13" t="str">
        <f>_xlfn.XLOOKUP(Matka[[#This Row],[Nazwisko i Imię]],Licencje[Nazw i imię],Licencje[Szkoła],"",0)</f>
        <v/>
      </c>
      <c r="M254" s="14">
        <f>_xlfn.XLOOKUP(Matka[[#This Row],[1]],$B$2:$B$13,$C$2:$C$13,0,0)</f>
        <v>0</v>
      </c>
      <c r="N254" s="14">
        <f>_xlfn.XLOOKUP(Matka[[#This Row],[2]],$B$2:$B$13,$C$2:$C$13,0,0)</f>
        <v>0</v>
      </c>
      <c r="O254" s="14">
        <f>_xlfn.XLOOKUP(Matka[[#This Row],[3]],$B$2:$B$13,$C$2:$C$13,0,0)</f>
        <v>0</v>
      </c>
      <c r="P254" s="14">
        <f>_xlfn.XLOOKUP(Matka[[#This Row],[4]],$B$2:$B$13,$C$2:$C$13,0,0)</f>
        <v>0</v>
      </c>
      <c r="Q254" s="14">
        <f>_xlfn.XLOOKUP(Matka[[#This Row],[5]],$B$2:$B$13,$C$2:$C$13,0,0)</f>
        <v>0</v>
      </c>
      <c r="R254" s="14">
        <f>_xlfn.XLOOKUP(Matka[[#This Row],[6]],$B$2:$B$13,$C$2:$C$13,0,0)</f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4">
        <f t="shared" si="4"/>
        <v>0</v>
      </c>
      <c r="Z254" s="15">
        <f>SUM(Matka[[#This Row],[Edycja I]:[Sztafety V]])</f>
        <v>0</v>
      </c>
      <c r="AA254" s="14" t="str">
        <f>_xlfn.TEXTJOIN(" | ",1,Matka[[#This Row],[Top1]],Matka[[#This Row],[Top2]],Matka[[#This Row],[Top3]],Matka[[#This Row],[Top4]])</f>
        <v>99 | 99 | 99 | 99</v>
      </c>
      <c r="AB254" s="14">
        <f>IFERROR(SMALL(Matka[[#This Row],[1]:[6]],1),99)</f>
        <v>99</v>
      </c>
      <c r="AC254" s="14">
        <f>IFERROR(SMALL(Matka[[#This Row],[1]:[6]],2),99)</f>
        <v>99</v>
      </c>
      <c r="AD254" s="14">
        <f>IFERROR(SMALL(Matka[[#This Row],[1]:[6]],3),99)</f>
        <v>99</v>
      </c>
      <c r="AE254" s="14">
        <f>IFERROR(SMALL(Matka[[#This Row],[1]:[6]],4),99)</f>
        <v>99</v>
      </c>
    </row>
    <row r="255" spans="1:31" hidden="1" x14ac:dyDescent="0.25">
      <c r="C255" s="13" t="str">
        <f>_xlfn.XLOOKUP(Matka[[#This Row],[Nazwisko i Imię]],Licencje[Nazw i imię],Licencje[Płeć],"",0)</f>
        <v/>
      </c>
      <c r="D255" s="13" t="str">
        <f>_xlfn.XLOOKUP(Matka[[#This Row],[Nazwisko i Imię]],Licencje[Nazw i imię],Licencje[Kat.],"",0)</f>
        <v/>
      </c>
      <c r="E255" s="13" t="str">
        <f>_xlfn.XLOOKUP(Matka[[#This Row],[Nazwisko i Imię]],Licencje[Nazw i imię],Licencje[Klub],"",0)</f>
        <v/>
      </c>
      <c r="F255" s="13" t="str">
        <f>_xlfn.XLOOKUP(Matka[[#This Row],[Nazwisko i Imię]],Licencje[Nazw i imię],Licencje[Szkoła],"",0)</f>
        <v/>
      </c>
      <c r="M255" s="14">
        <f>_xlfn.XLOOKUP(Matka[[#This Row],[1]],$B$2:$B$13,$C$2:$C$13,0,0)</f>
        <v>0</v>
      </c>
      <c r="N255" s="14">
        <f>_xlfn.XLOOKUP(Matka[[#This Row],[2]],$B$2:$B$13,$C$2:$C$13,0,0)</f>
        <v>0</v>
      </c>
      <c r="O255" s="14">
        <f>_xlfn.XLOOKUP(Matka[[#This Row],[3]],$B$2:$B$13,$C$2:$C$13,0,0)</f>
        <v>0</v>
      </c>
      <c r="P255" s="14">
        <f>_xlfn.XLOOKUP(Matka[[#This Row],[4]],$B$2:$B$13,$C$2:$C$13,0,0)</f>
        <v>0</v>
      </c>
      <c r="Q255" s="14">
        <f>_xlfn.XLOOKUP(Matka[[#This Row],[5]],$B$2:$B$13,$C$2:$C$13,0,0)</f>
        <v>0</v>
      </c>
      <c r="R255" s="14">
        <f>_xlfn.XLOOKUP(Matka[[#This Row],[6]],$B$2:$B$13,$C$2:$C$13,0,0)</f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4">
        <f t="shared" si="4"/>
        <v>0</v>
      </c>
      <c r="Z255" s="15">
        <f>SUM(Matka[[#This Row],[Edycja I]:[Sztafety V]])</f>
        <v>0</v>
      </c>
      <c r="AA255" s="14" t="str">
        <f>_xlfn.TEXTJOIN(" | ",1,Matka[[#This Row],[Top1]],Matka[[#This Row],[Top2]],Matka[[#This Row],[Top3]],Matka[[#This Row],[Top4]])</f>
        <v>99 | 99 | 99 | 99</v>
      </c>
      <c r="AB255" s="14">
        <f>IFERROR(SMALL(Matka[[#This Row],[1]:[6]],1),99)</f>
        <v>99</v>
      </c>
      <c r="AC255" s="14">
        <f>IFERROR(SMALL(Matka[[#This Row],[1]:[6]],2),99)</f>
        <v>99</v>
      </c>
      <c r="AD255" s="14">
        <f>IFERROR(SMALL(Matka[[#This Row],[1]:[6]],3),99)</f>
        <v>99</v>
      </c>
      <c r="AE255" s="14">
        <f>IFERROR(SMALL(Matka[[#This Row],[1]:[6]],4),99)</f>
        <v>99</v>
      </c>
    </row>
    <row r="256" spans="1:31" hidden="1" x14ac:dyDescent="0.25">
      <c r="C256" s="13" t="str">
        <f>_xlfn.XLOOKUP(Matka[[#This Row],[Nazwisko i Imię]],Licencje[Nazw i imię],Licencje[Płeć],"",0)</f>
        <v/>
      </c>
      <c r="D256" s="13" t="str">
        <f>_xlfn.XLOOKUP(Matka[[#This Row],[Nazwisko i Imię]],Licencje[Nazw i imię],Licencje[Kat.],"",0)</f>
        <v/>
      </c>
      <c r="E256" s="13" t="str">
        <f>_xlfn.XLOOKUP(Matka[[#This Row],[Nazwisko i Imię]],Licencje[Nazw i imię],Licencje[Klub],"",0)</f>
        <v/>
      </c>
      <c r="F256" s="13" t="str">
        <f>_xlfn.XLOOKUP(Matka[[#This Row],[Nazwisko i Imię]],Licencje[Nazw i imię],Licencje[Szkoła],"",0)</f>
        <v/>
      </c>
      <c r="M256" s="14">
        <f>_xlfn.XLOOKUP(Matka[[#This Row],[1]],$B$2:$B$13,$C$2:$C$13,0,0)</f>
        <v>0</v>
      </c>
      <c r="N256" s="14">
        <f>_xlfn.XLOOKUP(Matka[[#This Row],[2]],$B$2:$B$13,$C$2:$C$13,0,0)</f>
        <v>0</v>
      </c>
      <c r="O256" s="14">
        <f>_xlfn.XLOOKUP(Matka[[#This Row],[3]],$B$2:$B$13,$C$2:$C$13,0,0)</f>
        <v>0</v>
      </c>
      <c r="P256" s="14">
        <f>_xlfn.XLOOKUP(Matka[[#This Row],[4]],$B$2:$B$13,$C$2:$C$13,0,0)</f>
        <v>0</v>
      </c>
      <c r="Q256" s="14">
        <f>_xlfn.XLOOKUP(Matka[[#This Row],[5]],$B$2:$B$13,$C$2:$C$13,0,0)</f>
        <v>0</v>
      </c>
      <c r="R256" s="14">
        <f>_xlfn.XLOOKUP(Matka[[#This Row],[6]],$B$2:$B$13,$C$2:$C$13,0,0)</f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4">
        <f t="shared" si="4"/>
        <v>0</v>
      </c>
      <c r="Z256" s="15">
        <f>SUM(Matka[[#This Row],[Edycja I]:[Sztafety V]])</f>
        <v>0</v>
      </c>
      <c r="AA256" s="14" t="str">
        <f>_xlfn.TEXTJOIN(" | ",1,Matka[[#This Row],[Top1]],Matka[[#This Row],[Top2]],Matka[[#This Row],[Top3]],Matka[[#This Row],[Top4]])</f>
        <v>99 | 99 | 99 | 99</v>
      </c>
      <c r="AB256" s="14">
        <f>IFERROR(SMALL(Matka[[#This Row],[1]:[6]],1),99)</f>
        <v>99</v>
      </c>
      <c r="AC256" s="14">
        <f>IFERROR(SMALL(Matka[[#This Row],[1]:[6]],2),99)</f>
        <v>99</v>
      </c>
      <c r="AD256" s="14">
        <f>IFERROR(SMALL(Matka[[#This Row],[1]:[6]],3),99)</f>
        <v>99</v>
      </c>
      <c r="AE256" s="14">
        <f>IFERROR(SMALL(Matka[[#This Row],[1]:[6]],4),99)</f>
        <v>99</v>
      </c>
    </row>
    <row r="257" spans="3:31" hidden="1" x14ac:dyDescent="0.25">
      <c r="C257" s="13" t="str">
        <f>_xlfn.XLOOKUP(Matka[[#This Row],[Nazwisko i Imię]],Licencje[Nazw i imię],Licencje[Płeć],"",0)</f>
        <v/>
      </c>
      <c r="D257" s="13" t="str">
        <f>_xlfn.XLOOKUP(Matka[[#This Row],[Nazwisko i Imię]],Licencje[Nazw i imię],Licencje[Kat.],"",0)</f>
        <v/>
      </c>
      <c r="E257" s="13" t="str">
        <f>_xlfn.XLOOKUP(Matka[[#This Row],[Nazwisko i Imię]],Licencje[Nazw i imię],Licencje[Klub],"",0)</f>
        <v/>
      </c>
      <c r="F257" s="13" t="str">
        <f>_xlfn.XLOOKUP(Matka[[#This Row],[Nazwisko i Imię]],Licencje[Nazw i imię],Licencje[Szkoła],"",0)</f>
        <v/>
      </c>
      <c r="M257" s="14">
        <f>_xlfn.XLOOKUP(Matka[[#This Row],[1]],$B$2:$B$13,$C$2:$C$13,0,0)</f>
        <v>0</v>
      </c>
      <c r="N257" s="14">
        <f>_xlfn.XLOOKUP(Matka[[#This Row],[2]],$B$2:$B$13,$C$2:$C$13,0,0)</f>
        <v>0</v>
      </c>
      <c r="O257" s="14">
        <f>_xlfn.XLOOKUP(Matka[[#This Row],[3]],$B$2:$B$13,$C$2:$C$13,0,0)</f>
        <v>0</v>
      </c>
      <c r="P257" s="14">
        <f>_xlfn.XLOOKUP(Matka[[#This Row],[4]],$B$2:$B$13,$C$2:$C$13,0,0)</f>
        <v>0</v>
      </c>
      <c r="Q257" s="14">
        <f>_xlfn.XLOOKUP(Matka[[#This Row],[5]],$B$2:$B$13,$C$2:$C$13,0,0)</f>
        <v>0</v>
      </c>
      <c r="R257" s="14">
        <f>_xlfn.XLOOKUP(Matka[[#This Row],[6]],$B$2:$B$13,$C$2:$C$13,0,0)</f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4">
        <f t="shared" si="4"/>
        <v>0</v>
      </c>
      <c r="Z257" s="15">
        <f>SUM(Matka[[#This Row],[Edycja I]:[Sztafety V]])</f>
        <v>0</v>
      </c>
      <c r="AA257" s="14" t="str">
        <f>_xlfn.TEXTJOIN(" | ",1,Matka[[#This Row],[Top1]],Matka[[#This Row],[Top2]],Matka[[#This Row],[Top3]],Matka[[#This Row],[Top4]])</f>
        <v>99 | 99 | 99 | 99</v>
      </c>
      <c r="AB257" s="14">
        <f>IFERROR(SMALL(Matka[[#This Row],[1]:[6]],1),99)</f>
        <v>99</v>
      </c>
      <c r="AC257" s="14">
        <f>IFERROR(SMALL(Matka[[#This Row],[1]:[6]],2),99)</f>
        <v>99</v>
      </c>
      <c r="AD257" s="14">
        <f>IFERROR(SMALL(Matka[[#This Row],[1]:[6]],3),99)</f>
        <v>99</v>
      </c>
      <c r="AE257" s="14">
        <f>IFERROR(SMALL(Matka[[#This Row],[1]:[6]],4),99)</f>
        <v>99</v>
      </c>
    </row>
    <row r="258" spans="3:31" hidden="1" x14ac:dyDescent="0.25">
      <c r="C258" s="13" t="str">
        <f>_xlfn.XLOOKUP(Matka[[#This Row],[Nazwisko i Imię]],Licencje[Nazw i imię],Licencje[Płeć],"",0)</f>
        <v/>
      </c>
      <c r="D258" s="13" t="str">
        <f>_xlfn.XLOOKUP(Matka[[#This Row],[Nazwisko i Imię]],Licencje[Nazw i imię],Licencje[Kat.],"",0)</f>
        <v/>
      </c>
      <c r="E258" s="13" t="str">
        <f>_xlfn.XLOOKUP(Matka[[#This Row],[Nazwisko i Imię]],Licencje[Nazw i imię],Licencje[Klub],"",0)</f>
        <v/>
      </c>
      <c r="F258" s="13" t="str">
        <f>_xlfn.XLOOKUP(Matka[[#This Row],[Nazwisko i Imię]],Licencje[Nazw i imię],Licencje[Szkoła],"",0)</f>
        <v/>
      </c>
      <c r="M258" s="14">
        <f>_xlfn.XLOOKUP(Matka[[#This Row],[1]],$B$2:$B$13,$C$2:$C$13,0,0)</f>
        <v>0</v>
      </c>
      <c r="N258" s="14">
        <f>_xlfn.XLOOKUP(Matka[[#This Row],[2]],$B$2:$B$13,$C$2:$C$13,0,0)</f>
        <v>0</v>
      </c>
      <c r="O258" s="14">
        <f>_xlfn.XLOOKUP(Matka[[#This Row],[3]],$B$2:$B$13,$C$2:$C$13,0,0)</f>
        <v>0</v>
      </c>
      <c r="P258" s="14">
        <f>_xlfn.XLOOKUP(Matka[[#This Row],[4]],$B$2:$B$13,$C$2:$C$13,0,0)</f>
        <v>0</v>
      </c>
      <c r="Q258" s="14">
        <f>_xlfn.XLOOKUP(Matka[[#This Row],[5]],$B$2:$B$13,$C$2:$C$13,0,0)</f>
        <v>0</v>
      </c>
      <c r="R258" s="14">
        <f>_xlfn.XLOOKUP(Matka[[#This Row],[6]],$B$2:$B$13,$C$2:$C$13,0,0)</f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4">
        <f t="shared" si="4"/>
        <v>0</v>
      </c>
      <c r="Z258" s="15">
        <f>SUM(Matka[[#This Row],[Edycja I]:[Sztafety V]])</f>
        <v>0</v>
      </c>
      <c r="AA258" s="14" t="str">
        <f>_xlfn.TEXTJOIN(" | ",1,Matka[[#This Row],[Top1]],Matka[[#This Row],[Top2]],Matka[[#This Row],[Top3]],Matka[[#This Row],[Top4]])</f>
        <v>99 | 99 | 99 | 99</v>
      </c>
      <c r="AB258" s="14">
        <f>IFERROR(SMALL(Matka[[#This Row],[1]:[6]],1),99)</f>
        <v>99</v>
      </c>
      <c r="AC258" s="14">
        <f>IFERROR(SMALL(Matka[[#This Row],[1]:[6]],2),99)</f>
        <v>99</v>
      </c>
      <c r="AD258" s="14">
        <f>IFERROR(SMALL(Matka[[#This Row],[1]:[6]],3),99)</f>
        <v>99</v>
      </c>
      <c r="AE258" s="14">
        <f>IFERROR(SMALL(Matka[[#This Row],[1]:[6]],4),99)</f>
        <v>99</v>
      </c>
    </row>
    <row r="259" spans="3:31" hidden="1" x14ac:dyDescent="0.25">
      <c r="C259" s="13" t="str">
        <f>_xlfn.XLOOKUP(Matka[[#This Row],[Nazwisko i Imię]],Licencje[Nazw i imię],Licencje[Płeć],"",0)</f>
        <v/>
      </c>
      <c r="D259" s="13" t="str">
        <f>_xlfn.XLOOKUP(Matka[[#This Row],[Nazwisko i Imię]],Licencje[Nazw i imię],Licencje[Kat.],"",0)</f>
        <v/>
      </c>
      <c r="E259" s="13" t="str">
        <f>_xlfn.XLOOKUP(Matka[[#This Row],[Nazwisko i Imię]],Licencje[Nazw i imię],Licencje[Klub],"",0)</f>
        <v/>
      </c>
      <c r="F259" s="13" t="str">
        <f>_xlfn.XLOOKUP(Matka[[#This Row],[Nazwisko i Imię]],Licencje[Nazw i imię],Licencje[Szkoła],"",0)</f>
        <v/>
      </c>
      <c r="M259" s="14">
        <f>_xlfn.XLOOKUP(Matka[[#This Row],[1]],$B$2:$B$13,$C$2:$C$13,0,0)</f>
        <v>0</v>
      </c>
      <c r="N259" s="14">
        <f>_xlfn.XLOOKUP(Matka[[#This Row],[2]],$B$2:$B$13,$C$2:$C$13,0,0)</f>
        <v>0</v>
      </c>
      <c r="O259" s="14">
        <f>_xlfn.XLOOKUP(Matka[[#This Row],[3]],$B$2:$B$13,$C$2:$C$13,0,0)</f>
        <v>0</v>
      </c>
      <c r="P259" s="14">
        <f>_xlfn.XLOOKUP(Matka[[#This Row],[4]],$B$2:$B$13,$C$2:$C$13,0,0)</f>
        <v>0</v>
      </c>
      <c r="Q259" s="14">
        <f>_xlfn.XLOOKUP(Matka[[#This Row],[5]],$B$2:$B$13,$C$2:$C$13,0,0)</f>
        <v>0</v>
      </c>
      <c r="R259" s="14">
        <f>_xlfn.XLOOKUP(Matka[[#This Row],[6]],$B$2:$B$13,$C$2:$C$13,0,0)</f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4">
        <f t="shared" si="4"/>
        <v>0</v>
      </c>
      <c r="Z259" s="15">
        <f>SUM(Matka[[#This Row],[Edycja I]:[Sztafety V]])</f>
        <v>0</v>
      </c>
      <c r="AA259" s="14" t="str">
        <f>_xlfn.TEXTJOIN(" | ",1,Matka[[#This Row],[Top1]],Matka[[#This Row],[Top2]],Matka[[#This Row],[Top3]],Matka[[#This Row],[Top4]])</f>
        <v>99 | 99 | 99 | 99</v>
      </c>
      <c r="AB259" s="14">
        <f>IFERROR(SMALL(Matka[[#This Row],[1]:[6]],1),99)</f>
        <v>99</v>
      </c>
      <c r="AC259" s="14">
        <f>IFERROR(SMALL(Matka[[#This Row],[1]:[6]],2),99)</f>
        <v>99</v>
      </c>
      <c r="AD259" s="14">
        <f>IFERROR(SMALL(Matka[[#This Row],[1]:[6]],3),99)</f>
        <v>99</v>
      </c>
      <c r="AE259" s="14">
        <f>IFERROR(SMALL(Matka[[#This Row],[1]:[6]],4),99)</f>
        <v>99</v>
      </c>
    </row>
    <row r="260" spans="3:31" hidden="1" x14ac:dyDescent="0.25">
      <c r="C260" s="13" t="str">
        <f>_xlfn.XLOOKUP(Matka[[#This Row],[Nazwisko i Imię]],Licencje[Nazw i imię],Licencje[Płeć],"",0)</f>
        <v/>
      </c>
      <c r="D260" s="13" t="str">
        <f>_xlfn.XLOOKUP(Matka[[#This Row],[Nazwisko i Imię]],Licencje[Nazw i imię],Licencje[Kat.],"",0)</f>
        <v/>
      </c>
      <c r="E260" s="13" t="str">
        <f>_xlfn.XLOOKUP(Matka[[#This Row],[Nazwisko i Imię]],Licencje[Nazw i imię],Licencje[Klub],"",0)</f>
        <v/>
      </c>
      <c r="F260" s="13" t="str">
        <f>_xlfn.XLOOKUP(Matka[[#This Row],[Nazwisko i Imię]],Licencje[Nazw i imię],Licencje[Szkoła],"",0)</f>
        <v/>
      </c>
      <c r="M260" s="14">
        <f>_xlfn.XLOOKUP(Matka[[#This Row],[1]],$B$2:$B$13,$C$2:$C$13,0,0)</f>
        <v>0</v>
      </c>
      <c r="N260" s="14">
        <f>_xlfn.XLOOKUP(Matka[[#This Row],[2]],$B$2:$B$13,$C$2:$C$13,0,0)</f>
        <v>0</v>
      </c>
      <c r="O260" s="14">
        <f>_xlfn.XLOOKUP(Matka[[#This Row],[3]],$B$2:$B$13,$C$2:$C$13,0,0)</f>
        <v>0</v>
      </c>
      <c r="P260" s="14">
        <f>_xlfn.XLOOKUP(Matka[[#This Row],[4]],$B$2:$B$13,$C$2:$C$13,0,0)</f>
        <v>0</v>
      </c>
      <c r="Q260" s="14">
        <f>_xlfn.XLOOKUP(Matka[[#This Row],[5]],$B$2:$B$13,$C$2:$C$13,0,0)</f>
        <v>0</v>
      </c>
      <c r="R260" s="14">
        <f>_xlfn.XLOOKUP(Matka[[#This Row],[6]],$B$2:$B$13,$C$2:$C$13,0,0)</f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4">
        <f t="shared" si="4"/>
        <v>0</v>
      </c>
      <c r="Z260" s="15">
        <f>SUM(Matka[[#This Row],[Edycja I]:[Sztafety V]])</f>
        <v>0</v>
      </c>
      <c r="AA260" s="14" t="str">
        <f>_xlfn.TEXTJOIN(" | ",1,Matka[[#This Row],[Top1]],Matka[[#This Row],[Top2]],Matka[[#This Row],[Top3]],Matka[[#This Row],[Top4]])</f>
        <v>99 | 99 | 99 | 99</v>
      </c>
      <c r="AB260" s="14">
        <f>IFERROR(SMALL(Matka[[#This Row],[1]:[6]],1),99)</f>
        <v>99</v>
      </c>
      <c r="AC260" s="14">
        <f>IFERROR(SMALL(Matka[[#This Row],[1]:[6]],2),99)</f>
        <v>99</v>
      </c>
      <c r="AD260" s="14">
        <f>IFERROR(SMALL(Matka[[#This Row],[1]:[6]],3),99)</f>
        <v>99</v>
      </c>
      <c r="AE260" s="14">
        <f>IFERROR(SMALL(Matka[[#This Row],[1]:[6]],4),99)</f>
        <v>99</v>
      </c>
    </row>
    <row r="261" spans="3:31" hidden="1" x14ac:dyDescent="0.25">
      <c r="C261" s="13" t="str">
        <f>_xlfn.XLOOKUP(Matka[[#This Row],[Nazwisko i Imię]],Licencje[Nazw i imię],Licencje[Płeć],"",0)</f>
        <v/>
      </c>
      <c r="D261" s="13" t="str">
        <f>_xlfn.XLOOKUP(Matka[[#This Row],[Nazwisko i Imię]],Licencje[Nazw i imię],Licencje[Kat.],"",0)</f>
        <v/>
      </c>
      <c r="E261" s="13" t="str">
        <f>_xlfn.XLOOKUP(Matka[[#This Row],[Nazwisko i Imię]],Licencje[Nazw i imię],Licencje[Klub],"",0)</f>
        <v/>
      </c>
      <c r="F261" s="13" t="str">
        <f>_xlfn.XLOOKUP(Matka[[#This Row],[Nazwisko i Imię]],Licencje[Nazw i imię],Licencje[Szkoła],"",0)</f>
        <v/>
      </c>
      <c r="M261" s="14">
        <f>_xlfn.XLOOKUP(Matka[[#This Row],[1]],$B$2:$B$13,$C$2:$C$13,0,0)</f>
        <v>0</v>
      </c>
      <c r="N261" s="14">
        <f>_xlfn.XLOOKUP(Matka[[#This Row],[2]],$B$2:$B$13,$C$2:$C$13,0,0)</f>
        <v>0</v>
      </c>
      <c r="O261" s="14">
        <f>_xlfn.XLOOKUP(Matka[[#This Row],[3]],$B$2:$B$13,$C$2:$C$13,0,0)</f>
        <v>0</v>
      </c>
      <c r="P261" s="14">
        <f>_xlfn.XLOOKUP(Matka[[#This Row],[4]],$B$2:$B$13,$C$2:$C$13,0,0)</f>
        <v>0</v>
      </c>
      <c r="Q261" s="14">
        <f>_xlfn.XLOOKUP(Matka[[#This Row],[5]],$B$2:$B$13,$C$2:$C$13,0,0)</f>
        <v>0</v>
      </c>
      <c r="R261" s="14">
        <f>_xlfn.XLOOKUP(Matka[[#This Row],[6]],$B$2:$B$13,$C$2:$C$13,0,0)</f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4">
        <f t="shared" si="4"/>
        <v>0</v>
      </c>
      <c r="Z261" s="15">
        <f>SUM(Matka[[#This Row],[Edycja I]:[Sztafety V]])</f>
        <v>0</v>
      </c>
      <c r="AA261" s="14" t="str">
        <f>_xlfn.TEXTJOIN(" | ",1,Matka[[#This Row],[Top1]],Matka[[#This Row],[Top2]],Matka[[#This Row],[Top3]],Matka[[#This Row],[Top4]])</f>
        <v>99 | 99 | 99 | 99</v>
      </c>
      <c r="AB261" s="14">
        <f>IFERROR(SMALL(Matka[[#This Row],[1]:[6]],1),99)</f>
        <v>99</v>
      </c>
      <c r="AC261" s="14">
        <f>IFERROR(SMALL(Matka[[#This Row],[1]:[6]],2),99)</f>
        <v>99</v>
      </c>
      <c r="AD261" s="14">
        <f>IFERROR(SMALL(Matka[[#This Row],[1]:[6]],3),99)</f>
        <v>99</v>
      </c>
      <c r="AE261" s="14">
        <f>IFERROR(SMALL(Matka[[#This Row],[1]:[6]],4),99)</f>
        <v>99</v>
      </c>
    </row>
    <row r="262" spans="3:31" hidden="1" x14ac:dyDescent="0.25">
      <c r="C262" s="13" t="str">
        <f>_xlfn.XLOOKUP(Matka[[#This Row],[Nazwisko i Imię]],Licencje[Nazw i imię],Licencje[Płeć],"",0)</f>
        <v/>
      </c>
      <c r="D262" s="13" t="str">
        <f>_xlfn.XLOOKUP(Matka[[#This Row],[Nazwisko i Imię]],Licencje[Nazw i imię],Licencje[Kat.],"",0)</f>
        <v/>
      </c>
      <c r="E262" s="13" t="str">
        <f>_xlfn.XLOOKUP(Matka[[#This Row],[Nazwisko i Imię]],Licencje[Nazw i imię],Licencje[Klub],"",0)</f>
        <v/>
      </c>
      <c r="F262" s="13" t="str">
        <f>_xlfn.XLOOKUP(Matka[[#This Row],[Nazwisko i Imię]],Licencje[Nazw i imię],Licencje[Szkoła],"",0)</f>
        <v/>
      </c>
      <c r="M262" s="14">
        <f>_xlfn.XLOOKUP(Matka[[#This Row],[1]],$B$2:$B$13,$C$2:$C$13,0,0)</f>
        <v>0</v>
      </c>
      <c r="N262" s="14">
        <f>_xlfn.XLOOKUP(Matka[[#This Row],[2]],$B$2:$B$13,$C$2:$C$13,0,0)</f>
        <v>0</v>
      </c>
      <c r="O262" s="14">
        <f>_xlfn.XLOOKUP(Matka[[#This Row],[3]],$B$2:$B$13,$C$2:$C$13,0,0)</f>
        <v>0</v>
      </c>
      <c r="P262" s="14">
        <f>_xlfn.XLOOKUP(Matka[[#This Row],[4]],$B$2:$B$13,$C$2:$C$13,0,0)</f>
        <v>0</v>
      </c>
      <c r="Q262" s="14">
        <f>_xlfn.XLOOKUP(Matka[[#This Row],[5]],$B$2:$B$13,$C$2:$C$13,0,0)</f>
        <v>0</v>
      </c>
      <c r="R262" s="14">
        <f>_xlfn.XLOOKUP(Matka[[#This Row],[6]],$B$2:$B$13,$C$2:$C$13,0,0)</f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4">
        <f t="shared" si="4"/>
        <v>0</v>
      </c>
      <c r="Z262" s="15">
        <f>SUM(Matka[[#This Row],[Edycja I]:[Sztafety V]])</f>
        <v>0</v>
      </c>
      <c r="AA262" s="14" t="str">
        <f>_xlfn.TEXTJOIN(" | ",1,Matka[[#This Row],[Top1]],Matka[[#This Row],[Top2]],Matka[[#This Row],[Top3]],Matka[[#This Row],[Top4]])</f>
        <v>99 | 99 | 99 | 99</v>
      </c>
      <c r="AB262" s="14">
        <f>IFERROR(SMALL(Matka[[#This Row],[1]:[6]],1),99)</f>
        <v>99</v>
      </c>
      <c r="AC262" s="14">
        <f>IFERROR(SMALL(Matka[[#This Row],[1]:[6]],2),99)</f>
        <v>99</v>
      </c>
      <c r="AD262" s="14">
        <f>IFERROR(SMALL(Matka[[#This Row],[1]:[6]],3),99)</f>
        <v>99</v>
      </c>
      <c r="AE262" s="14">
        <f>IFERROR(SMALL(Matka[[#This Row],[1]:[6]],4),99)</f>
        <v>99</v>
      </c>
    </row>
    <row r="263" spans="3:31" hidden="1" x14ac:dyDescent="0.25">
      <c r="C263" s="13" t="str">
        <f>_xlfn.XLOOKUP(Matka[[#This Row],[Nazwisko i Imię]],Licencje[Nazw i imię],Licencje[Płeć],"",0)</f>
        <v/>
      </c>
      <c r="D263" s="13" t="str">
        <f>_xlfn.XLOOKUP(Matka[[#This Row],[Nazwisko i Imię]],Licencje[Nazw i imię],Licencje[Kat.],"",0)</f>
        <v/>
      </c>
      <c r="E263" s="13" t="str">
        <f>_xlfn.XLOOKUP(Matka[[#This Row],[Nazwisko i Imię]],Licencje[Nazw i imię],Licencje[Klub],"",0)</f>
        <v/>
      </c>
      <c r="F263" s="13" t="str">
        <f>_xlfn.XLOOKUP(Matka[[#This Row],[Nazwisko i Imię]],Licencje[Nazw i imię],Licencje[Szkoła],"",0)</f>
        <v/>
      </c>
      <c r="M263" s="14">
        <f>_xlfn.XLOOKUP(Matka[[#This Row],[1]],$B$2:$B$13,$C$2:$C$13,0,0)</f>
        <v>0</v>
      </c>
      <c r="N263" s="14">
        <f>_xlfn.XLOOKUP(Matka[[#This Row],[2]],$B$2:$B$13,$C$2:$C$13,0,0)</f>
        <v>0</v>
      </c>
      <c r="O263" s="14">
        <f>_xlfn.XLOOKUP(Matka[[#This Row],[3]],$B$2:$B$13,$C$2:$C$13,0,0)</f>
        <v>0</v>
      </c>
      <c r="P263" s="14">
        <f>_xlfn.XLOOKUP(Matka[[#This Row],[4]],$B$2:$B$13,$C$2:$C$13,0,0)</f>
        <v>0</v>
      </c>
      <c r="Q263" s="14">
        <f>_xlfn.XLOOKUP(Matka[[#This Row],[5]],$B$2:$B$13,$C$2:$C$13,0,0)</f>
        <v>0</v>
      </c>
      <c r="R263" s="14">
        <f>_xlfn.XLOOKUP(Matka[[#This Row],[6]],$B$2:$B$13,$C$2:$C$13,0,0)</f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4">
        <f t="shared" si="4"/>
        <v>0</v>
      </c>
      <c r="Z263" s="15">
        <f>SUM(Matka[[#This Row],[Edycja I]:[Sztafety V]])</f>
        <v>0</v>
      </c>
      <c r="AA263" s="14" t="str">
        <f>_xlfn.TEXTJOIN(" | ",1,Matka[[#This Row],[Top1]],Matka[[#This Row],[Top2]],Matka[[#This Row],[Top3]],Matka[[#This Row],[Top4]])</f>
        <v>99 | 99 | 99 | 99</v>
      </c>
      <c r="AB263" s="14">
        <f>IFERROR(SMALL(Matka[[#This Row],[1]:[6]],1),99)</f>
        <v>99</v>
      </c>
      <c r="AC263" s="14">
        <f>IFERROR(SMALL(Matka[[#This Row],[1]:[6]],2),99)</f>
        <v>99</v>
      </c>
      <c r="AD263" s="14">
        <f>IFERROR(SMALL(Matka[[#This Row],[1]:[6]],3),99)</f>
        <v>99</v>
      </c>
      <c r="AE263" s="14">
        <f>IFERROR(SMALL(Matka[[#This Row],[1]:[6]],4),99)</f>
        <v>99</v>
      </c>
    </row>
    <row r="264" spans="3:31" hidden="1" x14ac:dyDescent="0.25">
      <c r="C264" s="13" t="str">
        <f>_xlfn.XLOOKUP(Matka[[#This Row],[Nazwisko i Imię]],Licencje[Nazw i imię],Licencje[Płeć],"",0)</f>
        <v/>
      </c>
      <c r="D264" s="13" t="str">
        <f>_xlfn.XLOOKUP(Matka[[#This Row],[Nazwisko i Imię]],Licencje[Nazw i imię],Licencje[Kat.],"",0)</f>
        <v/>
      </c>
      <c r="E264" s="13" t="str">
        <f>_xlfn.XLOOKUP(Matka[[#This Row],[Nazwisko i Imię]],Licencje[Nazw i imię],Licencje[Klub],"",0)</f>
        <v/>
      </c>
      <c r="F264" s="13" t="str">
        <f>_xlfn.XLOOKUP(Matka[[#This Row],[Nazwisko i Imię]],Licencje[Nazw i imię],Licencje[Szkoła],"",0)</f>
        <v/>
      </c>
      <c r="M264" s="14">
        <f>_xlfn.XLOOKUP(Matka[[#This Row],[1]],$B$2:$B$13,$C$2:$C$13,0,0)</f>
        <v>0</v>
      </c>
      <c r="N264" s="14">
        <f>_xlfn.XLOOKUP(Matka[[#This Row],[2]],$B$2:$B$13,$C$2:$C$13,0,0)</f>
        <v>0</v>
      </c>
      <c r="O264" s="14">
        <f>_xlfn.XLOOKUP(Matka[[#This Row],[3]],$B$2:$B$13,$C$2:$C$13,0,0)</f>
        <v>0</v>
      </c>
      <c r="P264" s="14">
        <f>_xlfn.XLOOKUP(Matka[[#This Row],[4]],$B$2:$B$13,$C$2:$C$13,0,0)</f>
        <v>0</v>
      </c>
      <c r="Q264" s="14">
        <f>_xlfn.XLOOKUP(Matka[[#This Row],[5]],$B$2:$B$13,$C$2:$C$13,0,0)</f>
        <v>0</v>
      </c>
      <c r="R264" s="14">
        <f>_xlfn.XLOOKUP(Matka[[#This Row],[6]],$B$2:$B$13,$C$2:$C$13,0,0)</f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4">
        <f t="shared" si="4"/>
        <v>0</v>
      </c>
      <c r="Z264" s="15">
        <f>SUM(Matka[[#This Row],[Edycja I]:[Sztafety V]])</f>
        <v>0</v>
      </c>
      <c r="AA264" s="14" t="str">
        <f>_xlfn.TEXTJOIN(" | ",1,Matka[[#This Row],[Top1]],Matka[[#This Row],[Top2]],Matka[[#This Row],[Top3]],Matka[[#This Row],[Top4]])</f>
        <v>99 | 99 | 99 | 99</v>
      </c>
      <c r="AB264" s="14">
        <f>IFERROR(SMALL(Matka[[#This Row],[1]:[6]],1),99)</f>
        <v>99</v>
      </c>
      <c r="AC264" s="14">
        <f>IFERROR(SMALL(Matka[[#This Row],[1]:[6]],2),99)</f>
        <v>99</v>
      </c>
      <c r="AD264" s="14">
        <f>IFERROR(SMALL(Matka[[#This Row],[1]:[6]],3),99)</f>
        <v>99</v>
      </c>
      <c r="AE264" s="14">
        <f>IFERROR(SMALL(Matka[[#This Row],[1]:[6]],4),99)</f>
        <v>99</v>
      </c>
    </row>
    <row r="265" spans="3:31" hidden="1" x14ac:dyDescent="0.25">
      <c r="C265" s="13" t="str">
        <f>_xlfn.XLOOKUP(Matka[[#This Row],[Nazwisko i Imię]],Licencje[Nazw i imię],Licencje[Płeć],"",0)</f>
        <v/>
      </c>
      <c r="D265" s="13" t="str">
        <f>_xlfn.XLOOKUP(Matka[[#This Row],[Nazwisko i Imię]],Licencje[Nazw i imię],Licencje[Kat.],"",0)</f>
        <v/>
      </c>
      <c r="E265" s="13" t="str">
        <f>_xlfn.XLOOKUP(Matka[[#This Row],[Nazwisko i Imię]],Licencje[Nazw i imię],Licencje[Klub],"",0)</f>
        <v/>
      </c>
      <c r="F265" s="13" t="str">
        <f>_xlfn.XLOOKUP(Matka[[#This Row],[Nazwisko i Imię]],Licencje[Nazw i imię],Licencje[Szkoła],"",0)</f>
        <v/>
      </c>
      <c r="M265" s="14">
        <f>_xlfn.XLOOKUP(Matka[[#This Row],[1]],$B$2:$B$13,$C$2:$C$13,0,0)</f>
        <v>0</v>
      </c>
      <c r="N265" s="14">
        <f>_xlfn.XLOOKUP(Matka[[#This Row],[2]],$B$2:$B$13,$C$2:$C$13,0,0)</f>
        <v>0</v>
      </c>
      <c r="O265" s="14">
        <f>_xlfn.XLOOKUP(Matka[[#This Row],[3]],$B$2:$B$13,$C$2:$C$13,0,0)</f>
        <v>0</v>
      </c>
      <c r="P265" s="14">
        <f>_xlfn.XLOOKUP(Matka[[#This Row],[4]],$B$2:$B$13,$C$2:$C$13,0,0)</f>
        <v>0</v>
      </c>
      <c r="Q265" s="14">
        <f>_xlfn.XLOOKUP(Matka[[#This Row],[5]],$B$2:$B$13,$C$2:$C$13,0,0)</f>
        <v>0</v>
      </c>
      <c r="R265" s="14">
        <f>_xlfn.XLOOKUP(Matka[[#This Row],[6]],$B$2:$B$13,$C$2:$C$13,0,0)</f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4">
        <f t="shared" si="4"/>
        <v>0</v>
      </c>
      <c r="Z265" s="15">
        <f>SUM(Matka[[#This Row],[Edycja I]:[Sztafety V]])</f>
        <v>0</v>
      </c>
      <c r="AA265" s="14" t="str">
        <f>_xlfn.TEXTJOIN(" | ",1,Matka[[#This Row],[Top1]],Matka[[#This Row],[Top2]],Matka[[#This Row],[Top3]],Matka[[#This Row],[Top4]])</f>
        <v>99 | 99 | 99 | 99</v>
      </c>
      <c r="AB265" s="14">
        <f>IFERROR(SMALL(Matka[[#This Row],[1]:[6]],1),99)</f>
        <v>99</v>
      </c>
      <c r="AC265" s="14">
        <f>IFERROR(SMALL(Matka[[#This Row],[1]:[6]],2),99)</f>
        <v>99</v>
      </c>
      <c r="AD265" s="14">
        <f>IFERROR(SMALL(Matka[[#This Row],[1]:[6]],3),99)</f>
        <v>99</v>
      </c>
      <c r="AE265" s="14">
        <f>IFERROR(SMALL(Matka[[#This Row],[1]:[6]],4),99)</f>
        <v>99</v>
      </c>
    </row>
    <row r="266" spans="3:31" hidden="1" x14ac:dyDescent="0.25">
      <c r="C266" s="13" t="str">
        <f>_xlfn.XLOOKUP(Matka[[#This Row],[Nazwisko i Imię]],Licencje[Nazw i imię],Licencje[Płeć],"",0)</f>
        <v/>
      </c>
      <c r="D266" s="13" t="str">
        <f>_xlfn.XLOOKUP(Matka[[#This Row],[Nazwisko i Imię]],Licencje[Nazw i imię],Licencje[Kat.],"",0)</f>
        <v/>
      </c>
      <c r="E266" s="13" t="str">
        <f>_xlfn.XLOOKUP(Matka[[#This Row],[Nazwisko i Imię]],Licencje[Nazw i imię],Licencje[Klub],"",0)</f>
        <v/>
      </c>
      <c r="F266" s="13" t="str">
        <f>_xlfn.XLOOKUP(Matka[[#This Row],[Nazwisko i Imię]],Licencje[Nazw i imię],Licencje[Szkoła],"",0)</f>
        <v/>
      </c>
      <c r="M266" s="14">
        <f>_xlfn.XLOOKUP(Matka[[#This Row],[1]],$B$2:$B$13,$C$2:$C$13,0,0)</f>
        <v>0</v>
      </c>
      <c r="N266" s="14">
        <f>_xlfn.XLOOKUP(Matka[[#This Row],[2]],$B$2:$B$13,$C$2:$C$13,0,0)</f>
        <v>0</v>
      </c>
      <c r="O266" s="14">
        <f>_xlfn.XLOOKUP(Matka[[#This Row],[3]],$B$2:$B$13,$C$2:$C$13,0,0)</f>
        <v>0</v>
      </c>
      <c r="P266" s="14">
        <f>_xlfn.XLOOKUP(Matka[[#This Row],[4]],$B$2:$B$13,$C$2:$C$13,0,0)</f>
        <v>0</v>
      </c>
      <c r="Q266" s="14">
        <f>_xlfn.XLOOKUP(Matka[[#This Row],[5]],$B$2:$B$13,$C$2:$C$13,0,0)</f>
        <v>0</v>
      </c>
      <c r="R266" s="14">
        <f>_xlfn.XLOOKUP(Matka[[#This Row],[6]],$B$2:$B$13,$C$2:$C$13,0,0)</f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4">
        <f t="shared" si="4"/>
        <v>0</v>
      </c>
      <c r="Z266" s="15">
        <f>SUM(Matka[[#This Row],[Edycja I]:[Sztafety V]])</f>
        <v>0</v>
      </c>
      <c r="AA266" s="14" t="str">
        <f>_xlfn.TEXTJOIN(" | ",1,Matka[[#This Row],[Top1]],Matka[[#This Row],[Top2]],Matka[[#This Row],[Top3]],Matka[[#This Row],[Top4]])</f>
        <v>99 | 99 | 99 | 99</v>
      </c>
      <c r="AB266" s="14">
        <f>IFERROR(SMALL(Matka[[#This Row],[1]:[6]],1),99)</f>
        <v>99</v>
      </c>
      <c r="AC266" s="14">
        <f>IFERROR(SMALL(Matka[[#This Row],[1]:[6]],2),99)</f>
        <v>99</v>
      </c>
      <c r="AD266" s="14">
        <f>IFERROR(SMALL(Matka[[#This Row],[1]:[6]],3),99)</f>
        <v>99</v>
      </c>
      <c r="AE266" s="14">
        <f>IFERROR(SMALL(Matka[[#This Row],[1]:[6]],4),99)</f>
        <v>99</v>
      </c>
    </row>
    <row r="267" spans="3:31" hidden="1" x14ac:dyDescent="0.25">
      <c r="C267" s="13" t="str">
        <f>_xlfn.XLOOKUP(Matka[[#This Row],[Nazwisko i Imię]],Licencje[Nazw i imię],Licencje[Płeć],"",0)</f>
        <v/>
      </c>
      <c r="D267" s="13" t="str">
        <f>_xlfn.XLOOKUP(Matka[[#This Row],[Nazwisko i Imię]],Licencje[Nazw i imię],Licencje[Kat.],"",0)</f>
        <v/>
      </c>
      <c r="E267" s="13" t="str">
        <f>_xlfn.XLOOKUP(Matka[[#This Row],[Nazwisko i Imię]],Licencje[Nazw i imię],Licencje[Klub],"",0)</f>
        <v/>
      </c>
      <c r="F267" s="13" t="str">
        <f>_xlfn.XLOOKUP(Matka[[#This Row],[Nazwisko i Imię]],Licencje[Nazw i imię],Licencje[Szkoła],"",0)</f>
        <v/>
      </c>
      <c r="M267" s="14">
        <f>_xlfn.XLOOKUP(Matka[[#This Row],[1]],$B$2:$B$13,$C$2:$C$13,0,0)</f>
        <v>0</v>
      </c>
      <c r="N267" s="14">
        <f>_xlfn.XLOOKUP(Matka[[#This Row],[2]],$B$2:$B$13,$C$2:$C$13,0,0)</f>
        <v>0</v>
      </c>
      <c r="O267" s="14">
        <f>_xlfn.XLOOKUP(Matka[[#This Row],[3]],$B$2:$B$13,$C$2:$C$13,0,0)</f>
        <v>0</v>
      </c>
      <c r="P267" s="14">
        <f>_xlfn.XLOOKUP(Matka[[#This Row],[4]],$B$2:$B$13,$C$2:$C$13,0,0)</f>
        <v>0</v>
      </c>
      <c r="Q267" s="14">
        <f>_xlfn.XLOOKUP(Matka[[#This Row],[5]],$B$2:$B$13,$C$2:$C$13,0,0)</f>
        <v>0</v>
      </c>
      <c r="R267" s="14">
        <f>_xlfn.XLOOKUP(Matka[[#This Row],[6]],$B$2:$B$13,$C$2:$C$13,0,0)</f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4">
        <f t="shared" si="4"/>
        <v>0</v>
      </c>
      <c r="Z267" s="15">
        <f>SUM(Matka[[#This Row],[Edycja I]:[Sztafety V]])</f>
        <v>0</v>
      </c>
      <c r="AA267" s="14" t="str">
        <f>_xlfn.TEXTJOIN(" | ",1,Matka[[#This Row],[Top1]],Matka[[#This Row],[Top2]],Matka[[#This Row],[Top3]],Matka[[#This Row],[Top4]])</f>
        <v>99 | 99 | 99 | 99</v>
      </c>
      <c r="AB267" s="14">
        <f>IFERROR(SMALL(Matka[[#This Row],[1]:[6]],1),99)</f>
        <v>99</v>
      </c>
      <c r="AC267" s="14">
        <f>IFERROR(SMALL(Matka[[#This Row],[1]:[6]],2),99)</f>
        <v>99</v>
      </c>
      <c r="AD267" s="14">
        <f>IFERROR(SMALL(Matka[[#This Row],[1]:[6]],3),99)</f>
        <v>99</v>
      </c>
      <c r="AE267" s="14">
        <f>IFERROR(SMALL(Matka[[#This Row],[1]:[6]],4),99)</f>
        <v>99</v>
      </c>
    </row>
    <row r="268" spans="3:31" hidden="1" x14ac:dyDescent="0.25">
      <c r="C268" s="13" t="str">
        <f>_xlfn.XLOOKUP(Matka[[#This Row],[Nazwisko i Imię]],Licencje[Nazw i imię],Licencje[Płeć],"",0)</f>
        <v/>
      </c>
      <c r="D268" s="13" t="str">
        <f>_xlfn.XLOOKUP(Matka[[#This Row],[Nazwisko i Imię]],Licencje[Nazw i imię],Licencje[Kat.],"",0)</f>
        <v/>
      </c>
      <c r="E268" s="13" t="str">
        <f>_xlfn.XLOOKUP(Matka[[#This Row],[Nazwisko i Imię]],Licencje[Nazw i imię],Licencje[Klub],"",0)</f>
        <v/>
      </c>
      <c r="F268" s="13" t="str">
        <f>_xlfn.XLOOKUP(Matka[[#This Row],[Nazwisko i Imię]],Licencje[Nazw i imię],Licencje[Szkoła],"",0)</f>
        <v/>
      </c>
      <c r="M268" s="14">
        <f>_xlfn.XLOOKUP(Matka[[#This Row],[1]],$B$2:$B$13,$C$2:$C$13,0,0)</f>
        <v>0</v>
      </c>
      <c r="N268" s="14">
        <f>_xlfn.XLOOKUP(Matka[[#This Row],[2]],$B$2:$B$13,$C$2:$C$13,0,0)</f>
        <v>0</v>
      </c>
      <c r="O268" s="14">
        <f>_xlfn.XLOOKUP(Matka[[#This Row],[3]],$B$2:$B$13,$C$2:$C$13,0,0)</f>
        <v>0</v>
      </c>
      <c r="P268" s="14">
        <f>_xlfn.XLOOKUP(Matka[[#This Row],[4]],$B$2:$B$13,$C$2:$C$13,0,0)</f>
        <v>0</v>
      </c>
      <c r="Q268" s="14">
        <f>_xlfn.XLOOKUP(Matka[[#This Row],[5]],$B$2:$B$13,$C$2:$C$13,0,0)</f>
        <v>0</v>
      </c>
      <c r="R268" s="14">
        <f>_xlfn.XLOOKUP(Matka[[#This Row],[6]],$B$2:$B$13,$C$2:$C$13,0,0)</f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4">
        <f t="shared" si="4"/>
        <v>0</v>
      </c>
      <c r="Z268" s="15">
        <f>SUM(Matka[[#This Row],[Edycja I]:[Sztafety V]])</f>
        <v>0</v>
      </c>
      <c r="AA268" s="14" t="str">
        <f>_xlfn.TEXTJOIN(" | ",1,Matka[[#This Row],[Top1]],Matka[[#This Row],[Top2]],Matka[[#This Row],[Top3]],Matka[[#This Row],[Top4]])</f>
        <v>99 | 99 | 99 | 99</v>
      </c>
      <c r="AB268" s="14">
        <f>IFERROR(SMALL(Matka[[#This Row],[1]:[6]],1),99)</f>
        <v>99</v>
      </c>
      <c r="AC268" s="14">
        <f>IFERROR(SMALL(Matka[[#This Row],[1]:[6]],2),99)</f>
        <v>99</v>
      </c>
      <c r="AD268" s="14">
        <f>IFERROR(SMALL(Matka[[#This Row],[1]:[6]],3),99)</f>
        <v>99</v>
      </c>
      <c r="AE268" s="14">
        <f>IFERROR(SMALL(Matka[[#This Row],[1]:[6]],4),99)</f>
        <v>99</v>
      </c>
    </row>
    <row r="269" spans="3:31" hidden="1" x14ac:dyDescent="0.25">
      <c r="C269" s="13" t="str">
        <f>_xlfn.XLOOKUP(Matka[[#This Row],[Nazwisko i Imię]],Licencje[Nazw i imię],Licencje[Płeć],"",0)</f>
        <v/>
      </c>
      <c r="D269" s="13" t="str">
        <f>_xlfn.XLOOKUP(Matka[[#This Row],[Nazwisko i Imię]],Licencje[Nazw i imię],Licencje[Kat.],"",0)</f>
        <v/>
      </c>
      <c r="E269" s="13" t="str">
        <f>_xlfn.XLOOKUP(Matka[[#This Row],[Nazwisko i Imię]],Licencje[Nazw i imię],Licencje[Klub],"",0)</f>
        <v/>
      </c>
      <c r="F269" s="13" t="str">
        <f>_xlfn.XLOOKUP(Matka[[#This Row],[Nazwisko i Imię]],Licencje[Nazw i imię],Licencje[Szkoła],"",0)</f>
        <v/>
      </c>
      <c r="M269" s="14">
        <f>_xlfn.XLOOKUP(Matka[[#This Row],[1]],$B$2:$B$13,$C$2:$C$13,0,0)</f>
        <v>0</v>
      </c>
      <c r="N269" s="14">
        <f>_xlfn.XLOOKUP(Matka[[#This Row],[2]],$B$2:$B$13,$C$2:$C$13,0,0)</f>
        <v>0</v>
      </c>
      <c r="O269" s="14">
        <f>_xlfn.XLOOKUP(Matka[[#This Row],[3]],$B$2:$B$13,$C$2:$C$13,0,0)</f>
        <v>0</v>
      </c>
      <c r="P269" s="14">
        <f>_xlfn.XLOOKUP(Matka[[#This Row],[4]],$B$2:$B$13,$C$2:$C$13,0,0)</f>
        <v>0</v>
      </c>
      <c r="Q269" s="14">
        <f>_xlfn.XLOOKUP(Matka[[#This Row],[5]],$B$2:$B$13,$C$2:$C$13,0,0)</f>
        <v>0</v>
      </c>
      <c r="R269" s="14">
        <f>_xlfn.XLOOKUP(Matka[[#This Row],[6]],$B$2:$B$13,$C$2:$C$13,0,0)</f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4">
        <f t="shared" si="4"/>
        <v>0</v>
      </c>
      <c r="Z269" s="15">
        <f>SUM(Matka[[#This Row],[Edycja I]:[Sztafety V]])</f>
        <v>0</v>
      </c>
      <c r="AA269" s="14" t="str">
        <f>_xlfn.TEXTJOIN(" | ",1,Matka[[#This Row],[Top1]],Matka[[#This Row],[Top2]],Matka[[#This Row],[Top3]],Matka[[#This Row],[Top4]])</f>
        <v>99 | 99 | 99 | 99</v>
      </c>
      <c r="AB269" s="14">
        <f>IFERROR(SMALL(Matka[[#This Row],[1]:[6]],1),99)</f>
        <v>99</v>
      </c>
      <c r="AC269" s="14">
        <f>IFERROR(SMALL(Matka[[#This Row],[1]:[6]],2),99)</f>
        <v>99</v>
      </c>
      <c r="AD269" s="14">
        <f>IFERROR(SMALL(Matka[[#This Row],[1]:[6]],3),99)</f>
        <v>99</v>
      </c>
      <c r="AE269" s="14">
        <f>IFERROR(SMALL(Matka[[#This Row],[1]:[6]],4),99)</f>
        <v>99</v>
      </c>
    </row>
    <row r="270" spans="3:31" hidden="1" x14ac:dyDescent="0.25">
      <c r="C270" s="13" t="str">
        <f>_xlfn.XLOOKUP(Matka[[#This Row],[Nazwisko i Imię]],Licencje[Nazw i imię],Licencje[Płeć],"",0)</f>
        <v/>
      </c>
      <c r="D270" s="13" t="str">
        <f>_xlfn.XLOOKUP(Matka[[#This Row],[Nazwisko i Imię]],Licencje[Nazw i imię],Licencje[Kat.],"",0)</f>
        <v/>
      </c>
      <c r="E270" s="13" t="str">
        <f>_xlfn.XLOOKUP(Matka[[#This Row],[Nazwisko i Imię]],Licencje[Nazw i imię],Licencje[Klub],"",0)</f>
        <v/>
      </c>
      <c r="F270" s="13" t="str">
        <f>_xlfn.XLOOKUP(Matka[[#This Row],[Nazwisko i Imię]],Licencje[Nazw i imię],Licencje[Szkoła],"",0)</f>
        <v/>
      </c>
      <c r="M270" s="14">
        <f>_xlfn.XLOOKUP(Matka[[#This Row],[1]],$B$2:$B$13,$C$2:$C$13,0,0)</f>
        <v>0</v>
      </c>
      <c r="N270" s="14">
        <f>_xlfn.XLOOKUP(Matka[[#This Row],[2]],$B$2:$B$13,$C$2:$C$13,0,0)</f>
        <v>0</v>
      </c>
      <c r="O270" s="14">
        <f>_xlfn.XLOOKUP(Matka[[#This Row],[3]],$B$2:$B$13,$C$2:$C$13,0,0)</f>
        <v>0</v>
      </c>
      <c r="P270" s="14">
        <f>_xlfn.XLOOKUP(Matka[[#This Row],[4]],$B$2:$B$13,$C$2:$C$13,0,0)</f>
        <v>0</v>
      </c>
      <c r="Q270" s="14">
        <f>_xlfn.XLOOKUP(Matka[[#This Row],[5]],$B$2:$B$13,$C$2:$C$13,0,0)</f>
        <v>0</v>
      </c>
      <c r="R270" s="14">
        <f>_xlfn.XLOOKUP(Matka[[#This Row],[6]],$B$2:$B$13,$C$2:$C$13,0,0)</f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4">
        <f t="shared" si="4"/>
        <v>0</v>
      </c>
      <c r="Z270" s="15">
        <f>SUM(Matka[[#This Row],[Edycja I]:[Sztafety V]])</f>
        <v>0</v>
      </c>
      <c r="AA270" s="14" t="str">
        <f>_xlfn.TEXTJOIN(" | ",1,Matka[[#This Row],[Top1]],Matka[[#This Row],[Top2]],Matka[[#This Row],[Top3]],Matka[[#This Row],[Top4]])</f>
        <v>99 | 99 | 99 | 99</v>
      </c>
      <c r="AB270" s="14">
        <f>IFERROR(SMALL(Matka[[#This Row],[1]:[6]],1),99)</f>
        <v>99</v>
      </c>
      <c r="AC270" s="14">
        <f>IFERROR(SMALL(Matka[[#This Row],[1]:[6]],2),99)</f>
        <v>99</v>
      </c>
      <c r="AD270" s="14">
        <f>IFERROR(SMALL(Matka[[#This Row],[1]:[6]],3),99)</f>
        <v>99</v>
      </c>
      <c r="AE270" s="14">
        <f>IFERROR(SMALL(Matka[[#This Row],[1]:[6]],4),99)</f>
        <v>99</v>
      </c>
    </row>
    <row r="271" spans="3:31" hidden="1" x14ac:dyDescent="0.25">
      <c r="C271" s="13" t="str">
        <f>_xlfn.XLOOKUP(Matka[[#This Row],[Nazwisko i Imię]],Licencje[Nazw i imię],Licencje[Płeć],"",0)</f>
        <v/>
      </c>
      <c r="D271" s="13" t="str">
        <f>_xlfn.XLOOKUP(Matka[[#This Row],[Nazwisko i Imię]],Licencje[Nazw i imię],Licencje[Kat.],"",0)</f>
        <v/>
      </c>
      <c r="E271" s="13" t="str">
        <f>_xlfn.XLOOKUP(Matka[[#This Row],[Nazwisko i Imię]],Licencje[Nazw i imię],Licencje[Klub],"",0)</f>
        <v/>
      </c>
      <c r="F271" s="13" t="str">
        <f>_xlfn.XLOOKUP(Matka[[#This Row],[Nazwisko i Imię]],Licencje[Nazw i imię],Licencje[Szkoła],"",0)</f>
        <v/>
      </c>
      <c r="M271" s="14">
        <f>_xlfn.XLOOKUP(Matka[[#This Row],[1]],$B$2:$B$13,$C$2:$C$13,0,0)</f>
        <v>0</v>
      </c>
      <c r="N271" s="14">
        <f>_xlfn.XLOOKUP(Matka[[#This Row],[2]],$B$2:$B$13,$C$2:$C$13,0,0)</f>
        <v>0</v>
      </c>
      <c r="O271" s="14">
        <f>_xlfn.XLOOKUP(Matka[[#This Row],[3]],$B$2:$B$13,$C$2:$C$13,0,0)</f>
        <v>0</v>
      </c>
      <c r="P271" s="14">
        <f>_xlfn.XLOOKUP(Matka[[#This Row],[4]],$B$2:$B$13,$C$2:$C$13,0,0)</f>
        <v>0</v>
      </c>
      <c r="Q271" s="14">
        <f>_xlfn.XLOOKUP(Matka[[#This Row],[5]],$B$2:$B$13,$C$2:$C$13,0,0)</f>
        <v>0</v>
      </c>
      <c r="R271" s="14">
        <f>_xlfn.XLOOKUP(Matka[[#This Row],[6]],$B$2:$B$13,$C$2:$C$13,0,0)</f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4">
        <f t="shared" ref="Y271:Y334" si="5">SUM(LARGE($M271:$R271,1),LARGE($M271:$R271,2),LARGE($M271:$R271,3),LARGE($M271:$R271,4))</f>
        <v>0</v>
      </c>
      <c r="Z271" s="15">
        <f>SUM(Matka[[#This Row],[Edycja I]:[Sztafety V]])</f>
        <v>0</v>
      </c>
      <c r="AA271" s="14" t="str">
        <f>_xlfn.TEXTJOIN(" | ",1,Matka[[#This Row],[Top1]],Matka[[#This Row],[Top2]],Matka[[#This Row],[Top3]],Matka[[#This Row],[Top4]])</f>
        <v>99 | 99 | 99 | 99</v>
      </c>
      <c r="AB271" s="14">
        <f>IFERROR(SMALL(Matka[[#This Row],[1]:[6]],1),99)</f>
        <v>99</v>
      </c>
      <c r="AC271" s="14">
        <f>IFERROR(SMALL(Matka[[#This Row],[1]:[6]],2),99)</f>
        <v>99</v>
      </c>
      <c r="AD271" s="14">
        <f>IFERROR(SMALL(Matka[[#This Row],[1]:[6]],3),99)</f>
        <v>99</v>
      </c>
      <c r="AE271" s="14">
        <f>IFERROR(SMALL(Matka[[#This Row],[1]:[6]],4),99)</f>
        <v>99</v>
      </c>
    </row>
    <row r="272" spans="3:31" hidden="1" x14ac:dyDescent="0.25">
      <c r="C272" s="13" t="str">
        <f>_xlfn.XLOOKUP(Matka[[#This Row],[Nazwisko i Imię]],Licencje[Nazw i imię],Licencje[Płeć],"",0)</f>
        <v/>
      </c>
      <c r="D272" s="13" t="str">
        <f>_xlfn.XLOOKUP(Matka[[#This Row],[Nazwisko i Imię]],Licencje[Nazw i imię],Licencje[Kat.],"",0)</f>
        <v/>
      </c>
      <c r="E272" s="13" t="str">
        <f>_xlfn.XLOOKUP(Matka[[#This Row],[Nazwisko i Imię]],Licencje[Nazw i imię],Licencje[Klub],"",0)</f>
        <v/>
      </c>
      <c r="F272" s="13" t="str">
        <f>_xlfn.XLOOKUP(Matka[[#This Row],[Nazwisko i Imię]],Licencje[Nazw i imię],Licencje[Szkoła],"",0)</f>
        <v/>
      </c>
      <c r="M272" s="14">
        <f>_xlfn.XLOOKUP(Matka[[#This Row],[1]],$B$2:$B$13,$C$2:$C$13,0,0)</f>
        <v>0</v>
      </c>
      <c r="N272" s="14">
        <f>_xlfn.XLOOKUP(Matka[[#This Row],[2]],$B$2:$B$13,$C$2:$C$13,0,0)</f>
        <v>0</v>
      </c>
      <c r="O272" s="14">
        <f>_xlfn.XLOOKUP(Matka[[#This Row],[3]],$B$2:$B$13,$C$2:$C$13,0,0)</f>
        <v>0</v>
      </c>
      <c r="P272" s="14">
        <f>_xlfn.XLOOKUP(Matka[[#This Row],[4]],$B$2:$B$13,$C$2:$C$13,0,0)</f>
        <v>0</v>
      </c>
      <c r="Q272" s="14">
        <f>_xlfn.XLOOKUP(Matka[[#This Row],[5]],$B$2:$B$13,$C$2:$C$13,0,0)</f>
        <v>0</v>
      </c>
      <c r="R272" s="14">
        <f>_xlfn.XLOOKUP(Matka[[#This Row],[6]],$B$2:$B$13,$C$2:$C$13,0,0)</f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4">
        <f t="shared" si="5"/>
        <v>0</v>
      </c>
      <c r="Z272" s="15">
        <f>SUM(Matka[[#This Row],[Edycja I]:[Sztafety V]])</f>
        <v>0</v>
      </c>
      <c r="AA272" s="14" t="str">
        <f>_xlfn.TEXTJOIN(" | ",1,Matka[[#This Row],[Top1]],Matka[[#This Row],[Top2]],Matka[[#This Row],[Top3]],Matka[[#This Row],[Top4]])</f>
        <v>99 | 99 | 99 | 99</v>
      </c>
      <c r="AB272" s="14">
        <f>IFERROR(SMALL(Matka[[#This Row],[1]:[6]],1),99)</f>
        <v>99</v>
      </c>
      <c r="AC272" s="14">
        <f>IFERROR(SMALL(Matka[[#This Row],[1]:[6]],2),99)</f>
        <v>99</v>
      </c>
      <c r="AD272" s="14">
        <f>IFERROR(SMALL(Matka[[#This Row],[1]:[6]],3),99)</f>
        <v>99</v>
      </c>
      <c r="AE272" s="14">
        <f>IFERROR(SMALL(Matka[[#This Row],[1]:[6]],4),99)</f>
        <v>99</v>
      </c>
    </row>
    <row r="273" spans="3:31" hidden="1" x14ac:dyDescent="0.25">
      <c r="C273" s="13" t="str">
        <f>_xlfn.XLOOKUP(Matka[[#This Row],[Nazwisko i Imię]],Licencje[Nazw i imię],Licencje[Płeć],"",0)</f>
        <v/>
      </c>
      <c r="D273" s="13" t="str">
        <f>_xlfn.XLOOKUP(Matka[[#This Row],[Nazwisko i Imię]],Licencje[Nazw i imię],Licencje[Kat.],"",0)</f>
        <v/>
      </c>
      <c r="E273" s="13" t="str">
        <f>_xlfn.XLOOKUP(Matka[[#This Row],[Nazwisko i Imię]],Licencje[Nazw i imię],Licencje[Klub],"",0)</f>
        <v/>
      </c>
      <c r="F273" s="13" t="str">
        <f>_xlfn.XLOOKUP(Matka[[#This Row],[Nazwisko i Imię]],Licencje[Nazw i imię],Licencje[Szkoła],"",0)</f>
        <v/>
      </c>
      <c r="M273" s="14">
        <f>_xlfn.XLOOKUP(Matka[[#This Row],[1]],$B$2:$B$13,$C$2:$C$13,0,0)</f>
        <v>0</v>
      </c>
      <c r="N273" s="14">
        <f>_xlfn.XLOOKUP(Matka[[#This Row],[2]],$B$2:$B$13,$C$2:$C$13,0,0)</f>
        <v>0</v>
      </c>
      <c r="O273" s="14">
        <f>_xlfn.XLOOKUP(Matka[[#This Row],[3]],$B$2:$B$13,$C$2:$C$13,0,0)</f>
        <v>0</v>
      </c>
      <c r="P273" s="14">
        <f>_xlfn.XLOOKUP(Matka[[#This Row],[4]],$B$2:$B$13,$C$2:$C$13,0,0)</f>
        <v>0</v>
      </c>
      <c r="Q273" s="14">
        <f>_xlfn.XLOOKUP(Matka[[#This Row],[5]],$B$2:$B$13,$C$2:$C$13,0,0)</f>
        <v>0</v>
      </c>
      <c r="R273" s="14">
        <f>_xlfn.XLOOKUP(Matka[[#This Row],[6]],$B$2:$B$13,$C$2:$C$13,0,0)</f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4">
        <f t="shared" si="5"/>
        <v>0</v>
      </c>
      <c r="Z273" s="15">
        <f>SUM(Matka[[#This Row],[Edycja I]:[Sztafety V]])</f>
        <v>0</v>
      </c>
      <c r="AA273" s="14" t="str">
        <f>_xlfn.TEXTJOIN(" | ",1,Matka[[#This Row],[Top1]],Matka[[#This Row],[Top2]],Matka[[#This Row],[Top3]],Matka[[#This Row],[Top4]])</f>
        <v>99 | 99 | 99 | 99</v>
      </c>
      <c r="AB273" s="14">
        <f>IFERROR(SMALL(Matka[[#This Row],[1]:[6]],1),99)</f>
        <v>99</v>
      </c>
      <c r="AC273" s="14">
        <f>IFERROR(SMALL(Matka[[#This Row],[1]:[6]],2),99)</f>
        <v>99</v>
      </c>
      <c r="AD273" s="14">
        <f>IFERROR(SMALL(Matka[[#This Row],[1]:[6]],3),99)</f>
        <v>99</v>
      </c>
      <c r="AE273" s="14">
        <f>IFERROR(SMALL(Matka[[#This Row],[1]:[6]],4),99)</f>
        <v>99</v>
      </c>
    </row>
    <row r="274" spans="3:31" hidden="1" x14ac:dyDescent="0.25">
      <c r="C274" s="13" t="str">
        <f>_xlfn.XLOOKUP(Matka[[#This Row],[Nazwisko i Imię]],Licencje[Nazw i imię],Licencje[Płeć],"",0)</f>
        <v/>
      </c>
      <c r="D274" s="13" t="str">
        <f>_xlfn.XLOOKUP(Matka[[#This Row],[Nazwisko i Imię]],Licencje[Nazw i imię],Licencje[Kat.],"",0)</f>
        <v/>
      </c>
      <c r="E274" s="13" t="str">
        <f>_xlfn.XLOOKUP(Matka[[#This Row],[Nazwisko i Imię]],Licencje[Nazw i imię],Licencje[Klub],"",0)</f>
        <v/>
      </c>
      <c r="F274" s="13" t="str">
        <f>_xlfn.XLOOKUP(Matka[[#This Row],[Nazwisko i Imię]],Licencje[Nazw i imię],Licencje[Szkoła],"",0)</f>
        <v/>
      </c>
      <c r="M274" s="14">
        <f>_xlfn.XLOOKUP(Matka[[#This Row],[1]],$B$2:$B$13,$C$2:$C$13,0,0)</f>
        <v>0</v>
      </c>
      <c r="N274" s="14">
        <f>_xlfn.XLOOKUP(Matka[[#This Row],[2]],$B$2:$B$13,$C$2:$C$13,0,0)</f>
        <v>0</v>
      </c>
      <c r="O274" s="14">
        <f>_xlfn.XLOOKUP(Matka[[#This Row],[3]],$B$2:$B$13,$C$2:$C$13,0,0)</f>
        <v>0</v>
      </c>
      <c r="P274" s="14">
        <f>_xlfn.XLOOKUP(Matka[[#This Row],[4]],$B$2:$B$13,$C$2:$C$13,0,0)</f>
        <v>0</v>
      </c>
      <c r="Q274" s="14">
        <f>_xlfn.XLOOKUP(Matka[[#This Row],[5]],$B$2:$B$13,$C$2:$C$13,0,0)</f>
        <v>0</v>
      </c>
      <c r="R274" s="14">
        <f>_xlfn.XLOOKUP(Matka[[#This Row],[6]],$B$2:$B$13,$C$2:$C$13,0,0)</f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4">
        <f t="shared" si="5"/>
        <v>0</v>
      </c>
      <c r="Z274" s="15">
        <f>SUM(Matka[[#This Row],[Edycja I]:[Sztafety V]])</f>
        <v>0</v>
      </c>
      <c r="AA274" s="14" t="str">
        <f>_xlfn.TEXTJOIN(" | ",1,Matka[[#This Row],[Top1]],Matka[[#This Row],[Top2]],Matka[[#This Row],[Top3]],Matka[[#This Row],[Top4]])</f>
        <v>99 | 99 | 99 | 99</v>
      </c>
      <c r="AB274" s="14">
        <f>IFERROR(SMALL(Matka[[#This Row],[1]:[6]],1),99)</f>
        <v>99</v>
      </c>
      <c r="AC274" s="14">
        <f>IFERROR(SMALL(Matka[[#This Row],[1]:[6]],2),99)</f>
        <v>99</v>
      </c>
      <c r="AD274" s="14">
        <f>IFERROR(SMALL(Matka[[#This Row],[1]:[6]],3),99)</f>
        <v>99</v>
      </c>
      <c r="AE274" s="14">
        <f>IFERROR(SMALL(Matka[[#This Row],[1]:[6]],4),99)</f>
        <v>99</v>
      </c>
    </row>
    <row r="275" spans="3:31" hidden="1" x14ac:dyDescent="0.25">
      <c r="C275" s="13" t="str">
        <f>_xlfn.XLOOKUP(Matka[[#This Row],[Nazwisko i Imię]],Licencje[Nazw i imię],Licencje[Płeć],"",0)</f>
        <v/>
      </c>
      <c r="D275" s="13" t="str">
        <f>_xlfn.XLOOKUP(Matka[[#This Row],[Nazwisko i Imię]],Licencje[Nazw i imię],Licencje[Kat.],"",0)</f>
        <v/>
      </c>
      <c r="E275" s="13" t="str">
        <f>_xlfn.XLOOKUP(Matka[[#This Row],[Nazwisko i Imię]],Licencje[Nazw i imię],Licencje[Klub],"",0)</f>
        <v/>
      </c>
      <c r="F275" s="13" t="str">
        <f>_xlfn.XLOOKUP(Matka[[#This Row],[Nazwisko i Imię]],Licencje[Nazw i imię],Licencje[Szkoła],"",0)</f>
        <v/>
      </c>
      <c r="M275" s="14">
        <f>_xlfn.XLOOKUP(Matka[[#This Row],[1]],$B$2:$B$13,$C$2:$C$13,0,0)</f>
        <v>0</v>
      </c>
      <c r="N275" s="14">
        <f>_xlfn.XLOOKUP(Matka[[#This Row],[2]],$B$2:$B$13,$C$2:$C$13,0,0)</f>
        <v>0</v>
      </c>
      <c r="O275" s="14">
        <f>_xlfn.XLOOKUP(Matka[[#This Row],[3]],$B$2:$B$13,$C$2:$C$13,0,0)</f>
        <v>0</v>
      </c>
      <c r="P275" s="14">
        <f>_xlfn.XLOOKUP(Matka[[#This Row],[4]],$B$2:$B$13,$C$2:$C$13,0,0)</f>
        <v>0</v>
      </c>
      <c r="Q275" s="14">
        <f>_xlfn.XLOOKUP(Matka[[#This Row],[5]],$B$2:$B$13,$C$2:$C$13,0,0)</f>
        <v>0</v>
      </c>
      <c r="R275" s="14">
        <f>_xlfn.XLOOKUP(Matka[[#This Row],[6]],$B$2:$B$13,$C$2:$C$13,0,0)</f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4">
        <f t="shared" si="5"/>
        <v>0</v>
      </c>
      <c r="Z275" s="15">
        <f>SUM(Matka[[#This Row],[Edycja I]:[Sztafety V]])</f>
        <v>0</v>
      </c>
      <c r="AA275" s="14" t="str">
        <f>_xlfn.TEXTJOIN(" | ",1,Matka[[#This Row],[Top1]],Matka[[#This Row],[Top2]],Matka[[#This Row],[Top3]],Matka[[#This Row],[Top4]])</f>
        <v>99 | 99 | 99 | 99</v>
      </c>
      <c r="AB275" s="14">
        <f>IFERROR(SMALL(Matka[[#This Row],[1]:[6]],1),99)</f>
        <v>99</v>
      </c>
      <c r="AC275" s="14">
        <f>IFERROR(SMALL(Matka[[#This Row],[1]:[6]],2),99)</f>
        <v>99</v>
      </c>
      <c r="AD275" s="14">
        <f>IFERROR(SMALL(Matka[[#This Row],[1]:[6]],3),99)</f>
        <v>99</v>
      </c>
      <c r="AE275" s="14">
        <f>IFERROR(SMALL(Matka[[#This Row],[1]:[6]],4),99)</f>
        <v>99</v>
      </c>
    </row>
    <row r="276" spans="3:31" hidden="1" x14ac:dyDescent="0.25">
      <c r="C276" s="13" t="str">
        <f>_xlfn.XLOOKUP(Matka[[#This Row],[Nazwisko i Imię]],Licencje[Nazw i imię],Licencje[Płeć],"",0)</f>
        <v/>
      </c>
      <c r="D276" s="13" t="str">
        <f>_xlfn.XLOOKUP(Matka[[#This Row],[Nazwisko i Imię]],Licencje[Nazw i imię],Licencje[Kat.],"",0)</f>
        <v/>
      </c>
      <c r="E276" s="13" t="str">
        <f>_xlfn.XLOOKUP(Matka[[#This Row],[Nazwisko i Imię]],Licencje[Nazw i imię],Licencje[Klub],"",0)</f>
        <v/>
      </c>
      <c r="F276" s="13" t="str">
        <f>_xlfn.XLOOKUP(Matka[[#This Row],[Nazwisko i Imię]],Licencje[Nazw i imię],Licencje[Szkoła],"",0)</f>
        <v/>
      </c>
      <c r="M276" s="14">
        <f>_xlfn.XLOOKUP(Matka[[#This Row],[1]],$B$2:$B$13,$C$2:$C$13,0,0)</f>
        <v>0</v>
      </c>
      <c r="N276" s="14">
        <f>_xlfn.XLOOKUP(Matka[[#This Row],[2]],$B$2:$B$13,$C$2:$C$13,0,0)</f>
        <v>0</v>
      </c>
      <c r="O276" s="14">
        <f>_xlfn.XLOOKUP(Matka[[#This Row],[3]],$B$2:$B$13,$C$2:$C$13,0,0)</f>
        <v>0</v>
      </c>
      <c r="P276" s="14">
        <f>_xlfn.XLOOKUP(Matka[[#This Row],[4]],$B$2:$B$13,$C$2:$C$13,0,0)</f>
        <v>0</v>
      </c>
      <c r="Q276" s="14">
        <f>_xlfn.XLOOKUP(Matka[[#This Row],[5]],$B$2:$B$13,$C$2:$C$13,0,0)</f>
        <v>0</v>
      </c>
      <c r="R276" s="14">
        <f>_xlfn.XLOOKUP(Matka[[#This Row],[6]],$B$2:$B$13,$C$2:$C$13,0,0)</f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4">
        <f t="shared" si="5"/>
        <v>0</v>
      </c>
      <c r="Z276" s="15">
        <f>SUM(Matka[[#This Row],[Edycja I]:[Sztafety V]])</f>
        <v>0</v>
      </c>
      <c r="AA276" s="14" t="str">
        <f>_xlfn.TEXTJOIN(" | ",1,Matka[[#This Row],[Top1]],Matka[[#This Row],[Top2]],Matka[[#This Row],[Top3]],Matka[[#This Row],[Top4]])</f>
        <v>99 | 99 | 99 | 99</v>
      </c>
      <c r="AB276" s="14">
        <f>IFERROR(SMALL(Matka[[#This Row],[1]:[6]],1),99)</f>
        <v>99</v>
      </c>
      <c r="AC276" s="14">
        <f>IFERROR(SMALL(Matka[[#This Row],[1]:[6]],2),99)</f>
        <v>99</v>
      </c>
      <c r="AD276" s="14">
        <f>IFERROR(SMALL(Matka[[#This Row],[1]:[6]],3),99)</f>
        <v>99</v>
      </c>
      <c r="AE276" s="14">
        <f>IFERROR(SMALL(Matka[[#This Row],[1]:[6]],4),99)</f>
        <v>99</v>
      </c>
    </row>
    <row r="277" spans="3:31" hidden="1" x14ac:dyDescent="0.25">
      <c r="C277" s="13" t="str">
        <f>_xlfn.XLOOKUP(Matka[[#This Row],[Nazwisko i Imię]],Licencje[Nazw i imię],Licencje[Płeć],"",0)</f>
        <v/>
      </c>
      <c r="D277" s="13" t="str">
        <f>_xlfn.XLOOKUP(Matka[[#This Row],[Nazwisko i Imię]],Licencje[Nazw i imię],Licencje[Kat.],"",0)</f>
        <v/>
      </c>
      <c r="E277" s="13" t="str">
        <f>_xlfn.XLOOKUP(Matka[[#This Row],[Nazwisko i Imię]],Licencje[Nazw i imię],Licencje[Klub],"",0)</f>
        <v/>
      </c>
      <c r="F277" s="13" t="str">
        <f>_xlfn.XLOOKUP(Matka[[#This Row],[Nazwisko i Imię]],Licencje[Nazw i imię],Licencje[Szkoła],"",0)</f>
        <v/>
      </c>
      <c r="M277" s="14">
        <f>_xlfn.XLOOKUP(Matka[[#This Row],[1]],$B$2:$B$13,$C$2:$C$13,0,0)</f>
        <v>0</v>
      </c>
      <c r="N277" s="14">
        <f>_xlfn.XLOOKUP(Matka[[#This Row],[2]],$B$2:$B$13,$C$2:$C$13,0,0)</f>
        <v>0</v>
      </c>
      <c r="O277" s="14">
        <f>_xlfn.XLOOKUP(Matka[[#This Row],[3]],$B$2:$B$13,$C$2:$C$13,0,0)</f>
        <v>0</v>
      </c>
      <c r="P277" s="14">
        <f>_xlfn.XLOOKUP(Matka[[#This Row],[4]],$B$2:$B$13,$C$2:$C$13,0,0)</f>
        <v>0</v>
      </c>
      <c r="Q277" s="14">
        <f>_xlfn.XLOOKUP(Matka[[#This Row],[5]],$B$2:$B$13,$C$2:$C$13,0,0)</f>
        <v>0</v>
      </c>
      <c r="R277" s="14">
        <f>_xlfn.XLOOKUP(Matka[[#This Row],[6]],$B$2:$B$13,$C$2:$C$13,0,0)</f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4">
        <f t="shared" si="5"/>
        <v>0</v>
      </c>
      <c r="Z277" s="15">
        <f>SUM(Matka[[#This Row],[Edycja I]:[Sztafety V]])</f>
        <v>0</v>
      </c>
      <c r="AA277" s="14" t="str">
        <f>_xlfn.TEXTJOIN(" | ",1,Matka[[#This Row],[Top1]],Matka[[#This Row],[Top2]],Matka[[#This Row],[Top3]],Matka[[#This Row],[Top4]])</f>
        <v>99 | 99 | 99 | 99</v>
      </c>
      <c r="AB277" s="14">
        <f>IFERROR(SMALL(Matka[[#This Row],[1]:[6]],1),99)</f>
        <v>99</v>
      </c>
      <c r="AC277" s="14">
        <f>IFERROR(SMALL(Matka[[#This Row],[1]:[6]],2),99)</f>
        <v>99</v>
      </c>
      <c r="AD277" s="14">
        <f>IFERROR(SMALL(Matka[[#This Row],[1]:[6]],3),99)</f>
        <v>99</v>
      </c>
      <c r="AE277" s="14">
        <f>IFERROR(SMALL(Matka[[#This Row],[1]:[6]],4),99)</f>
        <v>99</v>
      </c>
    </row>
    <row r="278" spans="3:31" hidden="1" x14ac:dyDescent="0.25">
      <c r="C278" s="13" t="str">
        <f>_xlfn.XLOOKUP(Matka[[#This Row],[Nazwisko i Imię]],Licencje[Nazw i imię],Licencje[Płeć],"",0)</f>
        <v/>
      </c>
      <c r="D278" s="13" t="str">
        <f>_xlfn.XLOOKUP(Matka[[#This Row],[Nazwisko i Imię]],Licencje[Nazw i imię],Licencje[Kat.],"",0)</f>
        <v/>
      </c>
      <c r="E278" s="13" t="str">
        <f>_xlfn.XLOOKUP(Matka[[#This Row],[Nazwisko i Imię]],Licencje[Nazw i imię],Licencje[Klub],"",0)</f>
        <v/>
      </c>
      <c r="F278" s="13" t="str">
        <f>_xlfn.XLOOKUP(Matka[[#This Row],[Nazwisko i Imię]],Licencje[Nazw i imię],Licencje[Szkoła],"",0)</f>
        <v/>
      </c>
      <c r="M278" s="14">
        <f>_xlfn.XLOOKUP(Matka[[#This Row],[1]],$B$2:$B$13,$C$2:$C$13,0,0)</f>
        <v>0</v>
      </c>
      <c r="N278" s="14">
        <f>_xlfn.XLOOKUP(Matka[[#This Row],[2]],$B$2:$B$13,$C$2:$C$13,0,0)</f>
        <v>0</v>
      </c>
      <c r="O278" s="14">
        <f>_xlfn.XLOOKUP(Matka[[#This Row],[3]],$B$2:$B$13,$C$2:$C$13,0,0)</f>
        <v>0</v>
      </c>
      <c r="P278" s="14">
        <f>_xlfn.XLOOKUP(Matka[[#This Row],[4]],$B$2:$B$13,$C$2:$C$13,0,0)</f>
        <v>0</v>
      </c>
      <c r="Q278" s="14">
        <f>_xlfn.XLOOKUP(Matka[[#This Row],[5]],$B$2:$B$13,$C$2:$C$13,0,0)</f>
        <v>0</v>
      </c>
      <c r="R278" s="14">
        <f>_xlfn.XLOOKUP(Matka[[#This Row],[6]],$B$2:$B$13,$C$2:$C$13,0,0)</f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4">
        <f t="shared" si="5"/>
        <v>0</v>
      </c>
      <c r="Z278" s="15">
        <f>SUM(Matka[[#This Row],[Edycja I]:[Sztafety V]])</f>
        <v>0</v>
      </c>
      <c r="AA278" s="14" t="str">
        <f>_xlfn.TEXTJOIN(" | ",1,Matka[[#This Row],[Top1]],Matka[[#This Row],[Top2]],Matka[[#This Row],[Top3]],Matka[[#This Row],[Top4]])</f>
        <v>99 | 99 | 99 | 99</v>
      </c>
      <c r="AB278" s="14">
        <f>IFERROR(SMALL(Matka[[#This Row],[1]:[6]],1),99)</f>
        <v>99</v>
      </c>
      <c r="AC278" s="14">
        <f>IFERROR(SMALL(Matka[[#This Row],[1]:[6]],2),99)</f>
        <v>99</v>
      </c>
      <c r="AD278" s="14">
        <f>IFERROR(SMALL(Matka[[#This Row],[1]:[6]],3),99)</f>
        <v>99</v>
      </c>
      <c r="AE278" s="14">
        <f>IFERROR(SMALL(Matka[[#This Row],[1]:[6]],4),99)</f>
        <v>99</v>
      </c>
    </row>
    <row r="279" spans="3:31" hidden="1" x14ac:dyDescent="0.25">
      <c r="C279" s="13" t="str">
        <f>_xlfn.XLOOKUP(Matka[[#This Row],[Nazwisko i Imię]],Licencje[Nazw i imię],Licencje[Płeć],"",0)</f>
        <v/>
      </c>
      <c r="D279" s="13" t="str">
        <f>_xlfn.XLOOKUP(Matka[[#This Row],[Nazwisko i Imię]],Licencje[Nazw i imię],Licencje[Kat.],"",0)</f>
        <v/>
      </c>
      <c r="E279" s="13" t="str">
        <f>_xlfn.XLOOKUP(Matka[[#This Row],[Nazwisko i Imię]],Licencje[Nazw i imię],Licencje[Klub],"",0)</f>
        <v/>
      </c>
      <c r="F279" s="13" t="str">
        <f>_xlfn.XLOOKUP(Matka[[#This Row],[Nazwisko i Imię]],Licencje[Nazw i imię],Licencje[Szkoła],"",0)</f>
        <v/>
      </c>
      <c r="M279" s="14">
        <f>_xlfn.XLOOKUP(Matka[[#This Row],[1]],$B$2:$B$13,$C$2:$C$13,0,0)</f>
        <v>0</v>
      </c>
      <c r="N279" s="14">
        <f>_xlfn.XLOOKUP(Matka[[#This Row],[2]],$B$2:$B$13,$C$2:$C$13,0,0)</f>
        <v>0</v>
      </c>
      <c r="O279" s="14">
        <f>_xlfn.XLOOKUP(Matka[[#This Row],[3]],$B$2:$B$13,$C$2:$C$13,0,0)</f>
        <v>0</v>
      </c>
      <c r="P279" s="14">
        <f>_xlfn.XLOOKUP(Matka[[#This Row],[4]],$B$2:$B$13,$C$2:$C$13,0,0)</f>
        <v>0</v>
      </c>
      <c r="Q279" s="14">
        <f>_xlfn.XLOOKUP(Matka[[#This Row],[5]],$B$2:$B$13,$C$2:$C$13,0,0)</f>
        <v>0</v>
      </c>
      <c r="R279" s="14">
        <f>_xlfn.XLOOKUP(Matka[[#This Row],[6]],$B$2:$B$13,$C$2:$C$13,0,0)</f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4">
        <f t="shared" si="5"/>
        <v>0</v>
      </c>
      <c r="Z279" s="15">
        <f>SUM(Matka[[#This Row],[Edycja I]:[Sztafety V]])</f>
        <v>0</v>
      </c>
      <c r="AA279" s="14" t="str">
        <f>_xlfn.TEXTJOIN(" | ",1,Matka[[#This Row],[Top1]],Matka[[#This Row],[Top2]],Matka[[#This Row],[Top3]],Matka[[#This Row],[Top4]])</f>
        <v>99 | 99 | 99 | 99</v>
      </c>
      <c r="AB279" s="14">
        <f>IFERROR(SMALL(Matka[[#This Row],[1]:[6]],1),99)</f>
        <v>99</v>
      </c>
      <c r="AC279" s="14">
        <f>IFERROR(SMALL(Matka[[#This Row],[1]:[6]],2),99)</f>
        <v>99</v>
      </c>
      <c r="AD279" s="14">
        <f>IFERROR(SMALL(Matka[[#This Row],[1]:[6]],3),99)</f>
        <v>99</v>
      </c>
      <c r="AE279" s="14">
        <f>IFERROR(SMALL(Matka[[#This Row],[1]:[6]],4),99)</f>
        <v>99</v>
      </c>
    </row>
    <row r="280" spans="3:31" hidden="1" x14ac:dyDescent="0.25">
      <c r="C280" s="13" t="str">
        <f>_xlfn.XLOOKUP(Matka[[#This Row],[Nazwisko i Imię]],Licencje[Nazw i imię],Licencje[Płeć],"",0)</f>
        <v/>
      </c>
      <c r="D280" s="13" t="str">
        <f>_xlfn.XLOOKUP(Matka[[#This Row],[Nazwisko i Imię]],Licencje[Nazw i imię],Licencje[Kat.],"",0)</f>
        <v/>
      </c>
      <c r="E280" s="13" t="str">
        <f>_xlfn.XLOOKUP(Matka[[#This Row],[Nazwisko i Imię]],Licencje[Nazw i imię],Licencje[Klub],"",0)</f>
        <v/>
      </c>
      <c r="F280" s="13" t="str">
        <f>_xlfn.XLOOKUP(Matka[[#This Row],[Nazwisko i Imię]],Licencje[Nazw i imię],Licencje[Szkoła],"",0)</f>
        <v/>
      </c>
      <c r="M280" s="14">
        <f>_xlfn.XLOOKUP(Matka[[#This Row],[1]],$B$2:$B$13,$C$2:$C$13,0,0)</f>
        <v>0</v>
      </c>
      <c r="N280" s="14">
        <f>_xlfn.XLOOKUP(Matka[[#This Row],[2]],$B$2:$B$13,$C$2:$C$13,0,0)</f>
        <v>0</v>
      </c>
      <c r="O280" s="14">
        <f>_xlfn.XLOOKUP(Matka[[#This Row],[3]],$B$2:$B$13,$C$2:$C$13,0,0)</f>
        <v>0</v>
      </c>
      <c r="P280" s="14">
        <f>_xlfn.XLOOKUP(Matka[[#This Row],[4]],$B$2:$B$13,$C$2:$C$13,0,0)</f>
        <v>0</v>
      </c>
      <c r="Q280" s="14">
        <f>_xlfn.XLOOKUP(Matka[[#This Row],[5]],$B$2:$B$13,$C$2:$C$13,0,0)</f>
        <v>0</v>
      </c>
      <c r="R280" s="14">
        <f>_xlfn.XLOOKUP(Matka[[#This Row],[6]],$B$2:$B$13,$C$2:$C$13,0,0)</f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4">
        <f t="shared" si="5"/>
        <v>0</v>
      </c>
      <c r="Z280" s="15">
        <f>SUM(Matka[[#This Row],[Edycja I]:[Sztafety V]])</f>
        <v>0</v>
      </c>
      <c r="AA280" s="14" t="str">
        <f>_xlfn.TEXTJOIN(" | ",1,Matka[[#This Row],[Top1]],Matka[[#This Row],[Top2]],Matka[[#This Row],[Top3]],Matka[[#This Row],[Top4]])</f>
        <v>99 | 99 | 99 | 99</v>
      </c>
      <c r="AB280" s="14">
        <f>IFERROR(SMALL(Matka[[#This Row],[1]:[6]],1),99)</f>
        <v>99</v>
      </c>
      <c r="AC280" s="14">
        <f>IFERROR(SMALL(Matka[[#This Row],[1]:[6]],2),99)</f>
        <v>99</v>
      </c>
      <c r="AD280" s="14">
        <f>IFERROR(SMALL(Matka[[#This Row],[1]:[6]],3),99)</f>
        <v>99</v>
      </c>
      <c r="AE280" s="14">
        <f>IFERROR(SMALL(Matka[[#This Row],[1]:[6]],4),99)</f>
        <v>99</v>
      </c>
    </row>
    <row r="281" spans="3:31" hidden="1" x14ac:dyDescent="0.25">
      <c r="C281" s="13" t="str">
        <f>_xlfn.XLOOKUP(Matka[[#This Row],[Nazwisko i Imię]],Licencje[Nazw i imię],Licencje[Płeć],"",0)</f>
        <v/>
      </c>
      <c r="D281" s="13" t="str">
        <f>_xlfn.XLOOKUP(Matka[[#This Row],[Nazwisko i Imię]],Licencje[Nazw i imię],Licencje[Kat.],"",0)</f>
        <v/>
      </c>
      <c r="E281" s="13" t="str">
        <f>_xlfn.XLOOKUP(Matka[[#This Row],[Nazwisko i Imię]],Licencje[Nazw i imię],Licencje[Klub],"",0)</f>
        <v/>
      </c>
      <c r="F281" s="13" t="str">
        <f>_xlfn.XLOOKUP(Matka[[#This Row],[Nazwisko i Imię]],Licencje[Nazw i imię],Licencje[Szkoła],"",0)</f>
        <v/>
      </c>
      <c r="M281" s="14">
        <f>_xlfn.XLOOKUP(Matka[[#This Row],[1]],$B$2:$B$13,$C$2:$C$13,0,0)</f>
        <v>0</v>
      </c>
      <c r="N281" s="14">
        <f>_xlfn.XLOOKUP(Matka[[#This Row],[2]],$B$2:$B$13,$C$2:$C$13,0,0)</f>
        <v>0</v>
      </c>
      <c r="O281" s="14">
        <f>_xlfn.XLOOKUP(Matka[[#This Row],[3]],$B$2:$B$13,$C$2:$C$13,0,0)</f>
        <v>0</v>
      </c>
      <c r="P281" s="14">
        <f>_xlfn.XLOOKUP(Matka[[#This Row],[4]],$B$2:$B$13,$C$2:$C$13,0,0)</f>
        <v>0</v>
      </c>
      <c r="Q281" s="14">
        <f>_xlfn.XLOOKUP(Matka[[#This Row],[5]],$B$2:$B$13,$C$2:$C$13,0,0)</f>
        <v>0</v>
      </c>
      <c r="R281" s="14">
        <f>_xlfn.XLOOKUP(Matka[[#This Row],[6]],$B$2:$B$13,$C$2:$C$13,0,0)</f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4">
        <f t="shared" si="5"/>
        <v>0</v>
      </c>
      <c r="Z281" s="15">
        <f>SUM(Matka[[#This Row],[Edycja I]:[Sztafety V]])</f>
        <v>0</v>
      </c>
      <c r="AA281" s="14" t="str">
        <f>_xlfn.TEXTJOIN(" | ",1,Matka[[#This Row],[Top1]],Matka[[#This Row],[Top2]],Matka[[#This Row],[Top3]],Matka[[#This Row],[Top4]])</f>
        <v>99 | 99 | 99 | 99</v>
      </c>
      <c r="AB281" s="14">
        <f>IFERROR(SMALL(Matka[[#This Row],[1]:[6]],1),99)</f>
        <v>99</v>
      </c>
      <c r="AC281" s="14">
        <f>IFERROR(SMALL(Matka[[#This Row],[1]:[6]],2),99)</f>
        <v>99</v>
      </c>
      <c r="AD281" s="14">
        <f>IFERROR(SMALL(Matka[[#This Row],[1]:[6]],3),99)</f>
        <v>99</v>
      </c>
      <c r="AE281" s="14">
        <f>IFERROR(SMALL(Matka[[#This Row],[1]:[6]],4),99)</f>
        <v>99</v>
      </c>
    </row>
    <row r="282" spans="3:31" hidden="1" x14ac:dyDescent="0.25">
      <c r="C282" s="13" t="str">
        <f>_xlfn.XLOOKUP(Matka[[#This Row],[Nazwisko i Imię]],Licencje[Nazw i imię],Licencje[Płeć],"",0)</f>
        <v/>
      </c>
      <c r="D282" s="13" t="str">
        <f>_xlfn.XLOOKUP(Matka[[#This Row],[Nazwisko i Imię]],Licencje[Nazw i imię],Licencje[Kat.],"",0)</f>
        <v/>
      </c>
      <c r="E282" s="13" t="str">
        <f>_xlfn.XLOOKUP(Matka[[#This Row],[Nazwisko i Imię]],Licencje[Nazw i imię],Licencje[Klub],"",0)</f>
        <v/>
      </c>
      <c r="F282" s="13" t="str">
        <f>_xlfn.XLOOKUP(Matka[[#This Row],[Nazwisko i Imię]],Licencje[Nazw i imię],Licencje[Szkoła],"",0)</f>
        <v/>
      </c>
      <c r="M282" s="14">
        <f>_xlfn.XLOOKUP(Matka[[#This Row],[1]],$B$2:$B$13,$C$2:$C$13,0,0)</f>
        <v>0</v>
      </c>
      <c r="N282" s="14">
        <f>_xlfn.XLOOKUP(Matka[[#This Row],[2]],$B$2:$B$13,$C$2:$C$13,0,0)</f>
        <v>0</v>
      </c>
      <c r="O282" s="14">
        <f>_xlfn.XLOOKUP(Matka[[#This Row],[3]],$B$2:$B$13,$C$2:$C$13,0,0)</f>
        <v>0</v>
      </c>
      <c r="P282" s="14">
        <f>_xlfn.XLOOKUP(Matka[[#This Row],[4]],$B$2:$B$13,$C$2:$C$13,0,0)</f>
        <v>0</v>
      </c>
      <c r="Q282" s="14">
        <f>_xlfn.XLOOKUP(Matka[[#This Row],[5]],$B$2:$B$13,$C$2:$C$13,0,0)</f>
        <v>0</v>
      </c>
      <c r="R282" s="14">
        <f>_xlfn.XLOOKUP(Matka[[#This Row],[6]],$B$2:$B$13,$C$2:$C$13,0,0)</f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4">
        <f t="shared" si="5"/>
        <v>0</v>
      </c>
      <c r="Z282" s="15">
        <f>SUM(Matka[[#This Row],[Edycja I]:[Sztafety V]])</f>
        <v>0</v>
      </c>
      <c r="AA282" s="14" t="str">
        <f>_xlfn.TEXTJOIN(" | ",1,Matka[[#This Row],[Top1]],Matka[[#This Row],[Top2]],Matka[[#This Row],[Top3]],Matka[[#This Row],[Top4]])</f>
        <v>99 | 99 | 99 | 99</v>
      </c>
      <c r="AB282" s="14">
        <f>IFERROR(SMALL(Matka[[#This Row],[1]:[6]],1),99)</f>
        <v>99</v>
      </c>
      <c r="AC282" s="14">
        <f>IFERROR(SMALL(Matka[[#This Row],[1]:[6]],2),99)</f>
        <v>99</v>
      </c>
      <c r="AD282" s="14">
        <f>IFERROR(SMALL(Matka[[#This Row],[1]:[6]],3),99)</f>
        <v>99</v>
      </c>
      <c r="AE282" s="14">
        <f>IFERROR(SMALL(Matka[[#This Row],[1]:[6]],4),99)</f>
        <v>99</v>
      </c>
    </row>
    <row r="283" spans="3:31" hidden="1" x14ac:dyDescent="0.25">
      <c r="C283" s="13" t="str">
        <f>_xlfn.XLOOKUP(Matka[[#This Row],[Nazwisko i Imię]],Licencje[Nazw i imię],Licencje[Płeć],"",0)</f>
        <v/>
      </c>
      <c r="D283" s="13" t="str">
        <f>_xlfn.XLOOKUP(Matka[[#This Row],[Nazwisko i Imię]],Licencje[Nazw i imię],Licencje[Kat.],"",0)</f>
        <v/>
      </c>
      <c r="E283" s="13" t="str">
        <f>_xlfn.XLOOKUP(Matka[[#This Row],[Nazwisko i Imię]],Licencje[Nazw i imię],Licencje[Klub],"",0)</f>
        <v/>
      </c>
      <c r="F283" s="13" t="str">
        <f>_xlfn.XLOOKUP(Matka[[#This Row],[Nazwisko i Imię]],Licencje[Nazw i imię],Licencje[Szkoła],"",0)</f>
        <v/>
      </c>
      <c r="M283" s="14">
        <f>_xlfn.XLOOKUP(Matka[[#This Row],[1]],$B$2:$B$13,$C$2:$C$13,0,0)</f>
        <v>0</v>
      </c>
      <c r="N283" s="14">
        <f>_xlfn.XLOOKUP(Matka[[#This Row],[2]],$B$2:$B$13,$C$2:$C$13,0,0)</f>
        <v>0</v>
      </c>
      <c r="O283" s="14">
        <f>_xlfn.XLOOKUP(Matka[[#This Row],[3]],$B$2:$B$13,$C$2:$C$13,0,0)</f>
        <v>0</v>
      </c>
      <c r="P283" s="14">
        <f>_xlfn.XLOOKUP(Matka[[#This Row],[4]],$B$2:$B$13,$C$2:$C$13,0,0)</f>
        <v>0</v>
      </c>
      <c r="Q283" s="14">
        <f>_xlfn.XLOOKUP(Matka[[#This Row],[5]],$B$2:$B$13,$C$2:$C$13,0,0)</f>
        <v>0</v>
      </c>
      <c r="R283" s="14">
        <f>_xlfn.XLOOKUP(Matka[[#This Row],[6]],$B$2:$B$13,$C$2:$C$13,0,0)</f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4">
        <f t="shared" si="5"/>
        <v>0</v>
      </c>
      <c r="Z283" s="15">
        <f>SUM(Matka[[#This Row],[Edycja I]:[Sztafety V]])</f>
        <v>0</v>
      </c>
      <c r="AA283" s="14" t="str">
        <f>_xlfn.TEXTJOIN(" | ",1,Matka[[#This Row],[Top1]],Matka[[#This Row],[Top2]],Matka[[#This Row],[Top3]],Matka[[#This Row],[Top4]])</f>
        <v>99 | 99 | 99 | 99</v>
      </c>
      <c r="AB283" s="14">
        <f>IFERROR(SMALL(Matka[[#This Row],[1]:[6]],1),99)</f>
        <v>99</v>
      </c>
      <c r="AC283" s="14">
        <f>IFERROR(SMALL(Matka[[#This Row],[1]:[6]],2),99)</f>
        <v>99</v>
      </c>
      <c r="AD283" s="14">
        <f>IFERROR(SMALL(Matka[[#This Row],[1]:[6]],3),99)</f>
        <v>99</v>
      </c>
      <c r="AE283" s="14">
        <f>IFERROR(SMALL(Matka[[#This Row],[1]:[6]],4),99)</f>
        <v>99</v>
      </c>
    </row>
    <row r="284" spans="3:31" hidden="1" x14ac:dyDescent="0.25">
      <c r="C284" s="13" t="str">
        <f>_xlfn.XLOOKUP(Matka[[#This Row],[Nazwisko i Imię]],Licencje[Nazw i imię],Licencje[Płeć],"",0)</f>
        <v/>
      </c>
      <c r="D284" s="13" t="str">
        <f>_xlfn.XLOOKUP(Matka[[#This Row],[Nazwisko i Imię]],Licencje[Nazw i imię],Licencje[Kat.],"",0)</f>
        <v/>
      </c>
      <c r="E284" s="13" t="str">
        <f>_xlfn.XLOOKUP(Matka[[#This Row],[Nazwisko i Imię]],Licencje[Nazw i imię],Licencje[Klub],"",0)</f>
        <v/>
      </c>
      <c r="F284" s="13" t="str">
        <f>_xlfn.XLOOKUP(Matka[[#This Row],[Nazwisko i Imię]],Licencje[Nazw i imię],Licencje[Szkoła],"",0)</f>
        <v/>
      </c>
      <c r="M284" s="14">
        <f>_xlfn.XLOOKUP(Matka[[#This Row],[1]],$B$2:$B$13,$C$2:$C$13,0,0)</f>
        <v>0</v>
      </c>
      <c r="N284" s="14">
        <f>_xlfn.XLOOKUP(Matka[[#This Row],[2]],$B$2:$B$13,$C$2:$C$13,0,0)</f>
        <v>0</v>
      </c>
      <c r="O284" s="14">
        <f>_xlfn.XLOOKUP(Matka[[#This Row],[3]],$B$2:$B$13,$C$2:$C$13,0,0)</f>
        <v>0</v>
      </c>
      <c r="P284" s="14">
        <f>_xlfn.XLOOKUP(Matka[[#This Row],[4]],$B$2:$B$13,$C$2:$C$13,0,0)</f>
        <v>0</v>
      </c>
      <c r="Q284" s="14">
        <f>_xlfn.XLOOKUP(Matka[[#This Row],[5]],$B$2:$B$13,$C$2:$C$13,0,0)</f>
        <v>0</v>
      </c>
      <c r="R284" s="14">
        <f>_xlfn.XLOOKUP(Matka[[#This Row],[6]],$B$2:$B$13,$C$2:$C$13,0,0)</f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4">
        <f t="shared" si="5"/>
        <v>0</v>
      </c>
      <c r="Z284" s="15">
        <f>SUM(Matka[[#This Row],[Edycja I]:[Sztafety V]])</f>
        <v>0</v>
      </c>
      <c r="AA284" s="14" t="str">
        <f>_xlfn.TEXTJOIN(" | ",1,Matka[[#This Row],[Top1]],Matka[[#This Row],[Top2]],Matka[[#This Row],[Top3]],Matka[[#This Row],[Top4]])</f>
        <v>99 | 99 | 99 | 99</v>
      </c>
      <c r="AB284" s="14">
        <f>IFERROR(SMALL(Matka[[#This Row],[1]:[6]],1),99)</f>
        <v>99</v>
      </c>
      <c r="AC284" s="14">
        <f>IFERROR(SMALL(Matka[[#This Row],[1]:[6]],2),99)</f>
        <v>99</v>
      </c>
      <c r="AD284" s="14">
        <f>IFERROR(SMALL(Matka[[#This Row],[1]:[6]],3),99)</f>
        <v>99</v>
      </c>
      <c r="AE284" s="14">
        <f>IFERROR(SMALL(Matka[[#This Row],[1]:[6]],4),99)</f>
        <v>99</v>
      </c>
    </row>
    <row r="285" spans="3:31" hidden="1" x14ac:dyDescent="0.25">
      <c r="C285" s="13" t="str">
        <f>_xlfn.XLOOKUP(Matka[[#This Row],[Nazwisko i Imię]],Licencje[Nazw i imię],Licencje[Płeć],"",0)</f>
        <v/>
      </c>
      <c r="D285" s="13" t="str">
        <f>_xlfn.XLOOKUP(Matka[[#This Row],[Nazwisko i Imię]],Licencje[Nazw i imię],Licencje[Kat.],"",0)</f>
        <v/>
      </c>
      <c r="E285" s="13" t="str">
        <f>_xlfn.XLOOKUP(Matka[[#This Row],[Nazwisko i Imię]],Licencje[Nazw i imię],Licencje[Klub],"",0)</f>
        <v/>
      </c>
      <c r="F285" s="13" t="str">
        <f>_xlfn.XLOOKUP(Matka[[#This Row],[Nazwisko i Imię]],Licencje[Nazw i imię],Licencje[Szkoła],"",0)</f>
        <v/>
      </c>
      <c r="M285" s="14">
        <f>_xlfn.XLOOKUP(Matka[[#This Row],[1]],$B$2:$B$13,$C$2:$C$13,0,0)</f>
        <v>0</v>
      </c>
      <c r="N285" s="14">
        <f>_xlfn.XLOOKUP(Matka[[#This Row],[2]],$B$2:$B$13,$C$2:$C$13,0,0)</f>
        <v>0</v>
      </c>
      <c r="O285" s="14">
        <f>_xlfn.XLOOKUP(Matka[[#This Row],[3]],$B$2:$B$13,$C$2:$C$13,0,0)</f>
        <v>0</v>
      </c>
      <c r="P285" s="14">
        <f>_xlfn.XLOOKUP(Matka[[#This Row],[4]],$B$2:$B$13,$C$2:$C$13,0,0)</f>
        <v>0</v>
      </c>
      <c r="Q285" s="14">
        <f>_xlfn.XLOOKUP(Matka[[#This Row],[5]],$B$2:$B$13,$C$2:$C$13,0,0)</f>
        <v>0</v>
      </c>
      <c r="R285" s="14">
        <f>_xlfn.XLOOKUP(Matka[[#This Row],[6]],$B$2:$B$13,$C$2:$C$13,0,0)</f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4">
        <f t="shared" si="5"/>
        <v>0</v>
      </c>
      <c r="Z285" s="15">
        <f>SUM(Matka[[#This Row],[Edycja I]:[Sztafety V]])</f>
        <v>0</v>
      </c>
      <c r="AA285" s="14" t="str">
        <f>_xlfn.TEXTJOIN(" | ",1,Matka[[#This Row],[Top1]],Matka[[#This Row],[Top2]],Matka[[#This Row],[Top3]],Matka[[#This Row],[Top4]])</f>
        <v>99 | 99 | 99 | 99</v>
      </c>
      <c r="AB285" s="14">
        <f>IFERROR(SMALL(Matka[[#This Row],[1]:[6]],1),99)</f>
        <v>99</v>
      </c>
      <c r="AC285" s="14">
        <f>IFERROR(SMALL(Matka[[#This Row],[1]:[6]],2),99)</f>
        <v>99</v>
      </c>
      <c r="AD285" s="14">
        <f>IFERROR(SMALL(Matka[[#This Row],[1]:[6]],3),99)</f>
        <v>99</v>
      </c>
      <c r="AE285" s="14">
        <f>IFERROR(SMALL(Matka[[#This Row],[1]:[6]],4),99)</f>
        <v>99</v>
      </c>
    </row>
    <row r="286" spans="3:31" hidden="1" x14ac:dyDescent="0.25">
      <c r="C286" s="13" t="str">
        <f>_xlfn.XLOOKUP(Matka[[#This Row],[Nazwisko i Imię]],Licencje[Nazw i imię],Licencje[Płeć],"",0)</f>
        <v/>
      </c>
      <c r="D286" s="13" t="str">
        <f>_xlfn.XLOOKUP(Matka[[#This Row],[Nazwisko i Imię]],Licencje[Nazw i imię],Licencje[Kat.],"",0)</f>
        <v/>
      </c>
      <c r="E286" s="13" t="str">
        <f>_xlfn.XLOOKUP(Matka[[#This Row],[Nazwisko i Imię]],Licencje[Nazw i imię],Licencje[Klub],"",0)</f>
        <v/>
      </c>
      <c r="F286" s="13" t="str">
        <f>_xlfn.XLOOKUP(Matka[[#This Row],[Nazwisko i Imię]],Licencje[Nazw i imię],Licencje[Szkoła],"",0)</f>
        <v/>
      </c>
      <c r="M286" s="14">
        <f>_xlfn.XLOOKUP(Matka[[#This Row],[1]],$B$2:$B$13,$C$2:$C$13,0,0)</f>
        <v>0</v>
      </c>
      <c r="N286" s="14">
        <f>_xlfn.XLOOKUP(Matka[[#This Row],[2]],$B$2:$B$13,$C$2:$C$13,0,0)</f>
        <v>0</v>
      </c>
      <c r="O286" s="14">
        <f>_xlfn.XLOOKUP(Matka[[#This Row],[3]],$B$2:$B$13,$C$2:$C$13,0,0)</f>
        <v>0</v>
      </c>
      <c r="P286" s="14">
        <f>_xlfn.XLOOKUP(Matka[[#This Row],[4]],$B$2:$B$13,$C$2:$C$13,0,0)</f>
        <v>0</v>
      </c>
      <c r="Q286" s="14">
        <f>_xlfn.XLOOKUP(Matka[[#This Row],[5]],$B$2:$B$13,$C$2:$C$13,0,0)</f>
        <v>0</v>
      </c>
      <c r="R286" s="14">
        <f>_xlfn.XLOOKUP(Matka[[#This Row],[6]],$B$2:$B$13,$C$2:$C$13,0,0)</f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4">
        <f t="shared" si="5"/>
        <v>0</v>
      </c>
      <c r="Z286" s="15">
        <f>SUM(Matka[[#This Row],[Edycja I]:[Sztafety V]])</f>
        <v>0</v>
      </c>
      <c r="AA286" s="14" t="str">
        <f>_xlfn.TEXTJOIN(" | ",1,Matka[[#This Row],[Top1]],Matka[[#This Row],[Top2]],Matka[[#This Row],[Top3]],Matka[[#This Row],[Top4]])</f>
        <v>99 | 99 | 99 | 99</v>
      </c>
      <c r="AB286" s="14">
        <f>IFERROR(SMALL(Matka[[#This Row],[1]:[6]],1),99)</f>
        <v>99</v>
      </c>
      <c r="AC286" s="14">
        <f>IFERROR(SMALL(Matka[[#This Row],[1]:[6]],2),99)</f>
        <v>99</v>
      </c>
      <c r="AD286" s="14">
        <f>IFERROR(SMALL(Matka[[#This Row],[1]:[6]],3),99)</f>
        <v>99</v>
      </c>
      <c r="AE286" s="14">
        <f>IFERROR(SMALL(Matka[[#This Row],[1]:[6]],4),99)</f>
        <v>99</v>
      </c>
    </row>
    <row r="287" spans="3:31" hidden="1" x14ac:dyDescent="0.25">
      <c r="C287" s="13" t="str">
        <f>_xlfn.XLOOKUP(Matka[[#This Row],[Nazwisko i Imię]],Licencje[Nazw i imię],Licencje[Płeć],"",0)</f>
        <v/>
      </c>
      <c r="D287" s="13" t="str">
        <f>_xlfn.XLOOKUP(Matka[[#This Row],[Nazwisko i Imię]],Licencje[Nazw i imię],Licencje[Kat.],"",0)</f>
        <v/>
      </c>
      <c r="E287" s="13" t="str">
        <f>_xlfn.XLOOKUP(Matka[[#This Row],[Nazwisko i Imię]],Licencje[Nazw i imię],Licencje[Klub],"",0)</f>
        <v/>
      </c>
      <c r="F287" s="13" t="str">
        <f>_xlfn.XLOOKUP(Matka[[#This Row],[Nazwisko i Imię]],Licencje[Nazw i imię],Licencje[Szkoła],"",0)</f>
        <v/>
      </c>
      <c r="M287" s="14">
        <f>_xlfn.XLOOKUP(Matka[[#This Row],[1]],$B$2:$B$13,$C$2:$C$13,0,0)</f>
        <v>0</v>
      </c>
      <c r="N287" s="14">
        <f>_xlfn.XLOOKUP(Matka[[#This Row],[2]],$B$2:$B$13,$C$2:$C$13,0,0)</f>
        <v>0</v>
      </c>
      <c r="O287" s="14">
        <f>_xlfn.XLOOKUP(Matka[[#This Row],[3]],$B$2:$B$13,$C$2:$C$13,0,0)</f>
        <v>0</v>
      </c>
      <c r="P287" s="14">
        <f>_xlfn.XLOOKUP(Matka[[#This Row],[4]],$B$2:$B$13,$C$2:$C$13,0,0)</f>
        <v>0</v>
      </c>
      <c r="Q287" s="14">
        <f>_xlfn.XLOOKUP(Matka[[#This Row],[5]],$B$2:$B$13,$C$2:$C$13,0,0)</f>
        <v>0</v>
      </c>
      <c r="R287" s="14">
        <f>_xlfn.XLOOKUP(Matka[[#This Row],[6]],$B$2:$B$13,$C$2:$C$13,0,0)</f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4">
        <f t="shared" si="5"/>
        <v>0</v>
      </c>
      <c r="Z287" s="15">
        <f>SUM(Matka[[#This Row],[Edycja I]:[Sztafety V]])</f>
        <v>0</v>
      </c>
      <c r="AA287" s="14" t="str">
        <f>_xlfn.TEXTJOIN(" | ",1,Matka[[#This Row],[Top1]],Matka[[#This Row],[Top2]],Matka[[#This Row],[Top3]],Matka[[#This Row],[Top4]])</f>
        <v>99 | 99 | 99 | 99</v>
      </c>
      <c r="AB287" s="14">
        <f>IFERROR(SMALL(Matka[[#This Row],[1]:[6]],1),99)</f>
        <v>99</v>
      </c>
      <c r="AC287" s="14">
        <f>IFERROR(SMALL(Matka[[#This Row],[1]:[6]],2),99)</f>
        <v>99</v>
      </c>
      <c r="AD287" s="14">
        <f>IFERROR(SMALL(Matka[[#This Row],[1]:[6]],3),99)</f>
        <v>99</v>
      </c>
      <c r="AE287" s="14">
        <f>IFERROR(SMALL(Matka[[#This Row],[1]:[6]],4),99)</f>
        <v>99</v>
      </c>
    </row>
    <row r="288" spans="3:31" hidden="1" x14ac:dyDescent="0.25">
      <c r="C288" s="13" t="str">
        <f>_xlfn.XLOOKUP(Matka[[#This Row],[Nazwisko i Imię]],Licencje[Nazw i imię],Licencje[Płeć],"",0)</f>
        <v/>
      </c>
      <c r="D288" s="13" t="str">
        <f>_xlfn.XLOOKUP(Matka[[#This Row],[Nazwisko i Imię]],Licencje[Nazw i imię],Licencje[Kat.],"",0)</f>
        <v/>
      </c>
      <c r="E288" s="13" t="str">
        <f>_xlfn.XLOOKUP(Matka[[#This Row],[Nazwisko i Imię]],Licencje[Nazw i imię],Licencje[Klub],"",0)</f>
        <v/>
      </c>
      <c r="F288" s="13" t="str">
        <f>_xlfn.XLOOKUP(Matka[[#This Row],[Nazwisko i Imię]],Licencje[Nazw i imię],Licencje[Szkoła],"",0)</f>
        <v/>
      </c>
      <c r="M288" s="14">
        <f>_xlfn.XLOOKUP(Matka[[#This Row],[1]],$B$2:$B$13,$C$2:$C$13,0,0)</f>
        <v>0</v>
      </c>
      <c r="N288" s="14">
        <f>_xlfn.XLOOKUP(Matka[[#This Row],[2]],$B$2:$B$13,$C$2:$C$13,0,0)</f>
        <v>0</v>
      </c>
      <c r="O288" s="14">
        <f>_xlfn.XLOOKUP(Matka[[#This Row],[3]],$B$2:$B$13,$C$2:$C$13,0,0)</f>
        <v>0</v>
      </c>
      <c r="P288" s="14">
        <f>_xlfn.XLOOKUP(Matka[[#This Row],[4]],$B$2:$B$13,$C$2:$C$13,0,0)</f>
        <v>0</v>
      </c>
      <c r="Q288" s="14">
        <f>_xlfn.XLOOKUP(Matka[[#This Row],[5]],$B$2:$B$13,$C$2:$C$13,0,0)</f>
        <v>0</v>
      </c>
      <c r="R288" s="14">
        <f>_xlfn.XLOOKUP(Matka[[#This Row],[6]],$B$2:$B$13,$C$2:$C$13,0,0)</f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4">
        <f t="shared" si="5"/>
        <v>0</v>
      </c>
      <c r="Z288" s="15">
        <f>SUM(Matka[[#This Row],[Edycja I]:[Sztafety V]])</f>
        <v>0</v>
      </c>
      <c r="AA288" s="14" t="str">
        <f>_xlfn.TEXTJOIN(" | ",1,Matka[[#This Row],[Top1]],Matka[[#This Row],[Top2]],Matka[[#This Row],[Top3]],Matka[[#This Row],[Top4]])</f>
        <v>99 | 99 | 99 | 99</v>
      </c>
      <c r="AB288" s="14">
        <f>IFERROR(SMALL(Matka[[#This Row],[1]:[6]],1),99)</f>
        <v>99</v>
      </c>
      <c r="AC288" s="14">
        <f>IFERROR(SMALL(Matka[[#This Row],[1]:[6]],2),99)</f>
        <v>99</v>
      </c>
      <c r="AD288" s="14">
        <f>IFERROR(SMALL(Matka[[#This Row],[1]:[6]],3),99)</f>
        <v>99</v>
      </c>
      <c r="AE288" s="14">
        <f>IFERROR(SMALL(Matka[[#This Row],[1]:[6]],4),99)</f>
        <v>99</v>
      </c>
    </row>
    <row r="289" spans="3:31" hidden="1" x14ac:dyDescent="0.25">
      <c r="C289" s="13" t="str">
        <f>_xlfn.XLOOKUP(Matka[[#This Row],[Nazwisko i Imię]],Licencje[Nazw i imię],Licencje[Płeć],"",0)</f>
        <v/>
      </c>
      <c r="D289" s="13" t="str">
        <f>_xlfn.XLOOKUP(Matka[[#This Row],[Nazwisko i Imię]],Licencje[Nazw i imię],Licencje[Kat.],"",0)</f>
        <v/>
      </c>
      <c r="E289" s="13" t="str">
        <f>_xlfn.XLOOKUP(Matka[[#This Row],[Nazwisko i Imię]],Licencje[Nazw i imię],Licencje[Klub],"",0)</f>
        <v/>
      </c>
      <c r="F289" s="13" t="str">
        <f>_xlfn.XLOOKUP(Matka[[#This Row],[Nazwisko i Imię]],Licencje[Nazw i imię],Licencje[Szkoła],"",0)</f>
        <v/>
      </c>
      <c r="M289" s="14">
        <f>_xlfn.XLOOKUP(Matka[[#This Row],[1]],$B$2:$B$13,$C$2:$C$13,0,0)</f>
        <v>0</v>
      </c>
      <c r="N289" s="14">
        <f>_xlfn.XLOOKUP(Matka[[#This Row],[2]],$B$2:$B$13,$C$2:$C$13,0,0)</f>
        <v>0</v>
      </c>
      <c r="O289" s="14">
        <f>_xlfn.XLOOKUP(Matka[[#This Row],[3]],$B$2:$B$13,$C$2:$C$13,0,0)</f>
        <v>0</v>
      </c>
      <c r="P289" s="14">
        <f>_xlfn.XLOOKUP(Matka[[#This Row],[4]],$B$2:$B$13,$C$2:$C$13,0,0)</f>
        <v>0</v>
      </c>
      <c r="Q289" s="14">
        <f>_xlfn.XLOOKUP(Matka[[#This Row],[5]],$B$2:$B$13,$C$2:$C$13,0,0)</f>
        <v>0</v>
      </c>
      <c r="R289" s="14">
        <f>_xlfn.XLOOKUP(Matka[[#This Row],[6]],$B$2:$B$13,$C$2:$C$13,0,0)</f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4">
        <f t="shared" si="5"/>
        <v>0</v>
      </c>
      <c r="Z289" s="15">
        <f>SUM(Matka[[#This Row],[Edycja I]:[Sztafety V]])</f>
        <v>0</v>
      </c>
      <c r="AA289" s="14" t="str">
        <f>_xlfn.TEXTJOIN(" | ",1,Matka[[#This Row],[Top1]],Matka[[#This Row],[Top2]],Matka[[#This Row],[Top3]],Matka[[#This Row],[Top4]])</f>
        <v>99 | 99 | 99 | 99</v>
      </c>
      <c r="AB289" s="14">
        <f>IFERROR(SMALL(Matka[[#This Row],[1]:[6]],1),99)</f>
        <v>99</v>
      </c>
      <c r="AC289" s="14">
        <f>IFERROR(SMALL(Matka[[#This Row],[1]:[6]],2),99)</f>
        <v>99</v>
      </c>
      <c r="AD289" s="14">
        <f>IFERROR(SMALL(Matka[[#This Row],[1]:[6]],3),99)</f>
        <v>99</v>
      </c>
      <c r="AE289" s="14">
        <f>IFERROR(SMALL(Matka[[#This Row],[1]:[6]],4),99)</f>
        <v>99</v>
      </c>
    </row>
    <row r="290" spans="3:31" hidden="1" x14ac:dyDescent="0.25">
      <c r="C290" s="13" t="str">
        <f>_xlfn.XLOOKUP(Matka[[#This Row],[Nazwisko i Imię]],Licencje[Nazw i imię],Licencje[Płeć],"",0)</f>
        <v/>
      </c>
      <c r="D290" s="13" t="str">
        <f>_xlfn.XLOOKUP(Matka[[#This Row],[Nazwisko i Imię]],Licencje[Nazw i imię],Licencje[Kat.],"",0)</f>
        <v/>
      </c>
      <c r="E290" s="13" t="str">
        <f>_xlfn.XLOOKUP(Matka[[#This Row],[Nazwisko i Imię]],Licencje[Nazw i imię],Licencje[Klub],"",0)</f>
        <v/>
      </c>
      <c r="F290" s="13" t="str">
        <f>_xlfn.XLOOKUP(Matka[[#This Row],[Nazwisko i Imię]],Licencje[Nazw i imię],Licencje[Szkoła],"",0)</f>
        <v/>
      </c>
      <c r="M290" s="14">
        <f>_xlfn.XLOOKUP(Matka[[#This Row],[1]],$B$2:$B$13,$C$2:$C$13,0,0)</f>
        <v>0</v>
      </c>
      <c r="N290" s="14">
        <f>_xlfn.XLOOKUP(Matka[[#This Row],[2]],$B$2:$B$13,$C$2:$C$13,0,0)</f>
        <v>0</v>
      </c>
      <c r="O290" s="14">
        <f>_xlfn.XLOOKUP(Matka[[#This Row],[3]],$B$2:$B$13,$C$2:$C$13,0,0)</f>
        <v>0</v>
      </c>
      <c r="P290" s="14">
        <f>_xlfn.XLOOKUP(Matka[[#This Row],[4]],$B$2:$B$13,$C$2:$C$13,0,0)</f>
        <v>0</v>
      </c>
      <c r="Q290" s="14">
        <f>_xlfn.XLOOKUP(Matka[[#This Row],[5]],$B$2:$B$13,$C$2:$C$13,0,0)</f>
        <v>0</v>
      </c>
      <c r="R290" s="14">
        <f>_xlfn.XLOOKUP(Matka[[#This Row],[6]],$B$2:$B$13,$C$2:$C$13,0,0)</f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4">
        <f t="shared" si="5"/>
        <v>0</v>
      </c>
      <c r="Z290" s="15">
        <f>SUM(Matka[[#This Row],[Edycja I]:[Sztafety V]])</f>
        <v>0</v>
      </c>
      <c r="AA290" s="14" t="str">
        <f>_xlfn.TEXTJOIN(" | ",1,Matka[[#This Row],[Top1]],Matka[[#This Row],[Top2]],Matka[[#This Row],[Top3]],Matka[[#This Row],[Top4]])</f>
        <v>99 | 99 | 99 | 99</v>
      </c>
      <c r="AB290" s="14">
        <f>IFERROR(SMALL(Matka[[#This Row],[1]:[6]],1),99)</f>
        <v>99</v>
      </c>
      <c r="AC290" s="14">
        <f>IFERROR(SMALL(Matka[[#This Row],[1]:[6]],2),99)</f>
        <v>99</v>
      </c>
      <c r="AD290" s="14">
        <f>IFERROR(SMALL(Matka[[#This Row],[1]:[6]],3),99)</f>
        <v>99</v>
      </c>
      <c r="AE290" s="14">
        <f>IFERROR(SMALL(Matka[[#This Row],[1]:[6]],4),99)</f>
        <v>99</v>
      </c>
    </row>
    <row r="291" spans="3:31" hidden="1" x14ac:dyDescent="0.25">
      <c r="C291" s="13" t="str">
        <f>_xlfn.XLOOKUP(Matka[[#This Row],[Nazwisko i Imię]],Licencje[Nazw i imię],Licencje[Płeć],"",0)</f>
        <v/>
      </c>
      <c r="D291" s="13" t="str">
        <f>_xlfn.XLOOKUP(Matka[[#This Row],[Nazwisko i Imię]],Licencje[Nazw i imię],Licencje[Kat.],"",0)</f>
        <v/>
      </c>
      <c r="E291" s="13" t="str">
        <f>_xlfn.XLOOKUP(Matka[[#This Row],[Nazwisko i Imię]],Licencje[Nazw i imię],Licencje[Klub],"",0)</f>
        <v/>
      </c>
      <c r="F291" s="13" t="str">
        <f>_xlfn.XLOOKUP(Matka[[#This Row],[Nazwisko i Imię]],Licencje[Nazw i imię],Licencje[Szkoła],"",0)</f>
        <v/>
      </c>
      <c r="M291" s="14">
        <f>_xlfn.XLOOKUP(Matka[[#This Row],[1]],$B$2:$B$13,$C$2:$C$13,0,0)</f>
        <v>0</v>
      </c>
      <c r="N291" s="14">
        <f>_xlfn.XLOOKUP(Matka[[#This Row],[2]],$B$2:$B$13,$C$2:$C$13,0,0)</f>
        <v>0</v>
      </c>
      <c r="O291" s="14">
        <f>_xlfn.XLOOKUP(Matka[[#This Row],[3]],$B$2:$B$13,$C$2:$C$13,0,0)</f>
        <v>0</v>
      </c>
      <c r="P291" s="14">
        <f>_xlfn.XLOOKUP(Matka[[#This Row],[4]],$B$2:$B$13,$C$2:$C$13,0,0)</f>
        <v>0</v>
      </c>
      <c r="Q291" s="14">
        <f>_xlfn.XLOOKUP(Matka[[#This Row],[5]],$B$2:$B$13,$C$2:$C$13,0,0)</f>
        <v>0</v>
      </c>
      <c r="R291" s="14">
        <f>_xlfn.XLOOKUP(Matka[[#This Row],[6]],$B$2:$B$13,$C$2:$C$13,0,0)</f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4">
        <f t="shared" si="5"/>
        <v>0</v>
      </c>
      <c r="Z291" s="15">
        <f>SUM(Matka[[#This Row],[Edycja I]:[Sztafety V]])</f>
        <v>0</v>
      </c>
      <c r="AA291" s="14" t="str">
        <f>_xlfn.TEXTJOIN(" | ",1,Matka[[#This Row],[Top1]],Matka[[#This Row],[Top2]],Matka[[#This Row],[Top3]],Matka[[#This Row],[Top4]])</f>
        <v>99 | 99 | 99 | 99</v>
      </c>
      <c r="AB291" s="14">
        <f>IFERROR(SMALL(Matka[[#This Row],[1]:[6]],1),99)</f>
        <v>99</v>
      </c>
      <c r="AC291" s="14">
        <f>IFERROR(SMALL(Matka[[#This Row],[1]:[6]],2),99)</f>
        <v>99</v>
      </c>
      <c r="AD291" s="14">
        <f>IFERROR(SMALL(Matka[[#This Row],[1]:[6]],3),99)</f>
        <v>99</v>
      </c>
      <c r="AE291" s="14">
        <f>IFERROR(SMALL(Matka[[#This Row],[1]:[6]],4),99)</f>
        <v>99</v>
      </c>
    </row>
    <row r="292" spans="3:31" hidden="1" x14ac:dyDescent="0.25">
      <c r="C292" s="13" t="str">
        <f>_xlfn.XLOOKUP(Matka[[#This Row],[Nazwisko i Imię]],Licencje[Nazw i imię],Licencje[Płeć],"",0)</f>
        <v/>
      </c>
      <c r="D292" s="13" t="str">
        <f>_xlfn.XLOOKUP(Matka[[#This Row],[Nazwisko i Imię]],Licencje[Nazw i imię],Licencje[Kat.],"",0)</f>
        <v/>
      </c>
      <c r="E292" s="13" t="str">
        <f>_xlfn.XLOOKUP(Matka[[#This Row],[Nazwisko i Imię]],Licencje[Nazw i imię],Licencje[Klub],"",0)</f>
        <v/>
      </c>
      <c r="F292" s="13" t="str">
        <f>_xlfn.XLOOKUP(Matka[[#This Row],[Nazwisko i Imię]],Licencje[Nazw i imię],Licencje[Szkoła],"",0)</f>
        <v/>
      </c>
      <c r="M292" s="14">
        <f>_xlfn.XLOOKUP(Matka[[#This Row],[1]],$B$2:$B$13,$C$2:$C$13,0,0)</f>
        <v>0</v>
      </c>
      <c r="N292" s="14">
        <f>_xlfn.XLOOKUP(Matka[[#This Row],[2]],$B$2:$B$13,$C$2:$C$13,0,0)</f>
        <v>0</v>
      </c>
      <c r="O292" s="14">
        <f>_xlfn.XLOOKUP(Matka[[#This Row],[3]],$B$2:$B$13,$C$2:$C$13,0,0)</f>
        <v>0</v>
      </c>
      <c r="P292" s="14">
        <f>_xlfn.XLOOKUP(Matka[[#This Row],[4]],$B$2:$B$13,$C$2:$C$13,0,0)</f>
        <v>0</v>
      </c>
      <c r="Q292" s="14">
        <f>_xlfn.XLOOKUP(Matka[[#This Row],[5]],$B$2:$B$13,$C$2:$C$13,0,0)</f>
        <v>0</v>
      </c>
      <c r="R292" s="14">
        <f>_xlfn.XLOOKUP(Matka[[#This Row],[6]],$B$2:$B$13,$C$2:$C$13,0,0)</f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4">
        <f t="shared" si="5"/>
        <v>0</v>
      </c>
      <c r="Z292" s="15">
        <f>SUM(Matka[[#This Row],[Edycja I]:[Sztafety V]])</f>
        <v>0</v>
      </c>
      <c r="AA292" s="14" t="str">
        <f>_xlfn.TEXTJOIN(" | ",1,Matka[[#This Row],[Top1]],Matka[[#This Row],[Top2]],Matka[[#This Row],[Top3]],Matka[[#This Row],[Top4]])</f>
        <v>99 | 99 | 99 | 99</v>
      </c>
      <c r="AB292" s="14">
        <f>IFERROR(SMALL(Matka[[#This Row],[1]:[6]],1),99)</f>
        <v>99</v>
      </c>
      <c r="AC292" s="14">
        <f>IFERROR(SMALL(Matka[[#This Row],[1]:[6]],2),99)</f>
        <v>99</v>
      </c>
      <c r="AD292" s="14">
        <f>IFERROR(SMALL(Matka[[#This Row],[1]:[6]],3),99)</f>
        <v>99</v>
      </c>
      <c r="AE292" s="14">
        <f>IFERROR(SMALL(Matka[[#This Row],[1]:[6]],4),99)</f>
        <v>99</v>
      </c>
    </row>
    <row r="293" spans="3:31" hidden="1" x14ac:dyDescent="0.25">
      <c r="C293" s="13" t="str">
        <f>_xlfn.XLOOKUP(Matka[[#This Row],[Nazwisko i Imię]],Licencje[Nazw i imię],Licencje[Płeć],"",0)</f>
        <v/>
      </c>
      <c r="D293" s="13" t="str">
        <f>_xlfn.XLOOKUP(Matka[[#This Row],[Nazwisko i Imię]],Licencje[Nazw i imię],Licencje[Kat.],"",0)</f>
        <v/>
      </c>
      <c r="E293" s="13" t="str">
        <f>_xlfn.XLOOKUP(Matka[[#This Row],[Nazwisko i Imię]],Licencje[Nazw i imię],Licencje[Klub],"",0)</f>
        <v/>
      </c>
      <c r="F293" s="13" t="str">
        <f>_xlfn.XLOOKUP(Matka[[#This Row],[Nazwisko i Imię]],Licencje[Nazw i imię],Licencje[Szkoła],"",0)</f>
        <v/>
      </c>
      <c r="M293" s="14">
        <f>_xlfn.XLOOKUP(Matka[[#This Row],[1]],$B$2:$B$13,$C$2:$C$13,0,0)</f>
        <v>0</v>
      </c>
      <c r="N293" s="14">
        <f>_xlfn.XLOOKUP(Matka[[#This Row],[2]],$B$2:$B$13,$C$2:$C$13,0,0)</f>
        <v>0</v>
      </c>
      <c r="O293" s="14">
        <f>_xlfn.XLOOKUP(Matka[[#This Row],[3]],$B$2:$B$13,$C$2:$C$13,0,0)</f>
        <v>0</v>
      </c>
      <c r="P293" s="14">
        <f>_xlfn.XLOOKUP(Matka[[#This Row],[4]],$B$2:$B$13,$C$2:$C$13,0,0)</f>
        <v>0</v>
      </c>
      <c r="Q293" s="14">
        <f>_xlfn.XLOOKUP(Matka[[#This Row],[5]],$B$2:$B$13,$C$2:$C$13,0,0)</f>
        <v>0</v>
      </c>
      <c r="R293" s="14">
        <f>_xlfn.XLOOKUP(Matka[[#This Row],[6]],$B$2:$B$13,$C$2:$C$13,0,0)</f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4">
        <f t="shared" si="5"/>
        <v>0</v>
      </c>
      <c r="Z293" s="15">
        <f>SUM(Matka[[#This Row],[Edycja I]:[Sztafety V]])</f>
        <v>0</v>
      </c>
      <c r="AA293" s="14" t="str">
        <f>_xlfn.TEXTJOIN(" | ",1,Matka[[#This Row],[Top1]],Matka[[#This Row],[Top2]],Matka[[#This Row],[Top3]],Matka[[#This Row],[Top4]])</f>
        <v>99 | 99 | 99 | 99</v>
      </c>
      <c r="AB293" s="14">
        <f>IFERROR(SMALL(Matka[[#This Row],[1]:[6]],1),99)</f>
        <v>99</v>
      </c>
      <c r="AC293" s="14">
        <f>IFERROR(SMALL(Matka[[#This Row],[1]:[6]],2),99)</f>
        <v>99</v>
      </c>
      <c r="AD293" s="14">
        <f>IFERROR(SMALL(Matka[[#This Row],[1]:[6]],3),99)</f>
        <v>99</v>
      </c>
      <c r="AE293" s="14">
        <f>IFERROR(SMALL(Matka[[#This Row],[1]:[6]],4),99)</f>
        <v>99</v>
      </c>
    </row>
    <row r="294" spans="3:31" hidden="1" x14ac:dyDescent="0.25">
      <c r="C294" s="13" t="str">
        <f>_xlfn.XLOOKUP(Matka[[#This Row],[Nazwisko i Imię]],Licencje[Nazw i imię],Licencje[Płeć],"",0)</f>
        <v/>
      </c>
      <c r="D294" s="13" t="str">
        <f>_xlfn.XLOOKUP(Matka[[#This Row],[Nazwisko i Imię]],Licencje[Nazw i imię],Licencje[Kat.],"",0)</f>
        <v/>
      </c>
      <c r="E294" s="13" t="str">
        <f>_xlfn.XLOOKUP(Matka[[#This Row],[Nazwisko i Imię]],Licencje[Nazw i imię],Licencje[Klub],"",0)</f>
        <v/>
      </c>
      <c r="F294" s="13" t="str">
        <f>_xlfn.XLOOKUP(Matka[[#This Row],[Nazwisko i Imię]],Licencje[Nazw i imię],Licencje[Szkoła],"",0)</f>
        <v/>
      </c>
      <c r="M294" s="14">
        <f>_xlfn.XLOOKUP(Matka[[#This Row],[1]],$B$2:$B$13,$C$2:$C$13,0,0)</f>
        <v>0</v>
      </c>
      <c r="N294" s="14">
        <f>_xlfn.XLOOKUP(Matka[[#This Row],[2]],$B$2:$B$13,$C$2:$C$13,0,0)</f>
        <v>0</v>
      </c>
      <c r="O294" s="14">
        <f>_xlfn.XLOOKUP(Matka[[#This Row],[3]],$B$2:$B$13,$C$2:$C$13,0,0)</f>
        <v>0</v>
      </c>
      <c r="P294" s="14">
        <f>_xlfn.XLOOKUP(Matka[[#This Row],[4]],$B$2:$B$13,$C$2:$C$13,0,0)</f>
        <v>0</v>
      </c>
      <c r="Q294" s="14">
        <f>_xlfn.XLOOKUP(Matka[[#This Row],[5]],$B$2:$B$13,$C$2:$C$13,0,0)</f>
        <v>0</v>
      </c>
      <c r="R294" s="14">
        <f>_xlfn.XLOOKUP(Matka[[#This Row],[6]],$B$2:$B$13,$C$2:$C$13,0,0)</f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4">
        <f t="shared" si="5"/>
        <v>0</v>
      </c>
      <c r="Z294" s="15">
        <f>SUM(Matka[[#This Row],[Edycja I]:[Sztafety V]])</f>
        <v>0</v>
      </c>
      <c r="AA294" s="14" t="str">
        <f>_xlfn.TEXTJOIN(" | ",1,Matka[[#This Row],[Top1]],Matka[[#This Row],[Top2]],Matka[[#This Row],[Top3]],Matka[[#This Row],[Top4]])</f>
        <v>99 | 99 | 99 | 99</v>
      </c>
      <c r="AB294" s="14">
        <f>IFERROR(SMALL(Matka[[#This Row],[1]:[6]],1),99)</f>
        <v>99</v>
      </c>
      <c r="AC294" s="14">
        <f>IFERROR(SMALL(Matka[[#This Row],[1]:[6]],2),99)</f>
        <v>99</v>
      </c>
      <c r="AD294" s="14">
        <f>IFERROR(SMALL(Matka[[#This Row],[1]:[6]],3),99)</f>
        <v>99</v>
      </c>
      <c r="AE294" s="14">
        <f>IFERROR(SMALL(Matka[[#This Row],[1]:[6]],4),99)</f>
        <v>99</v>
      </c>
    </row>
    <row r="295" spans="3:31" hidden="1" x14ac:dyDescent="0.25">
      <c r="C295" s="13" t="str">
        <f>_xlfn.XLOOKUP(Matka[[#This Row],[Nazwisko i Imię]],Licencje[Nazw i imię],Licencje[Płeć],"",0)</f>
        <v/>
      </c>
      <c r="D295" s="13" t="str">
        <f>_xlfn.XLOOKUP(Matka[[#This Row],[Nazwisko i Imię]],Licencje[Nazw i imię],Licencje[Kat.],"",0)</f>
        <v/>
      </c>
      <c r="E295" s="13" t="str">
        <f>_xlfn.XLOOKUP(Matka[[#This Row],[Nazwisko i Imię]],Licencje[Nazw i imię],Licencje[Klub],"",0)</f>
        <v/>
      </c>
      <c r="F295" s="13" t="str">
        <f>_xlfn.XLOOKUP(Matka[[#This Row],[Nazwisko i Imię]],Licencje[Nazw i imię],Licencje[Szkoła],"",0)</f>
        <v/>
      </c>
      <c r="M295" s="14">
        <f>_xlfn.XLOOKUP(Matka[[#This Row],[1]],$B$2:$B$13,$C$2:$C$13,0,0)</f>
        <v>0</v>
      </c>
      <c r="N295" s="14">
        <f>_xlfn.XLOOKUP(Matka[[#This Row],[2]],$B$2:$B$13,$C$2:$C$13,0,0)</f>
        <v>0</v>
      </c>
      <c r="O295" s="14">
        <f>_xlfn.XLOOKUP(Matka[[#This Row],[3]],$B$2:$B$13,$C$2:$C$13,0,0)</f>
        <v>0</v>
      </c>
      <c r="P295" s="14">
        <f>_xlfn.XLOOKUP(Matka[[#This Row],[4]],$B$2:$B$13,$C$2:$C$13,0,0)</f>
        <v>0</v>
      </c>
      <c r="Q295" s="14">
        <f>_xlfn.XLOOKUP(Matka[[#This Row],[5]],$B$2:$B$13,$C$2:$C$13,0,0)</f>
        <v>0</v>
      </c>
      <c r="R295" s="14">
        <f>_xlfn.XLOOKUP(Matka[[#This Row],[6]],$B$2:$B$13,$C$2:$C$13,0,0)</f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4">
        <f t="shared" si="5"/>
        <v>0</v>
      </c>
      <c r="Z295" s="15">
        <f>SUM(Matka[[#This Row],[Edycja I]:[Sztafety V]])</f>
        <v>0</v>
      </c>
      <c r="AA295" s="14" t="str">
        <f>_xlfn.TEXTJOIN(" | ",1,Matka[[#This Row],[Top1]],Matka[[#This Row],[Top2]],Matka[[#This Row],[Top3]],Matka[[#This Row],[Top4]])</f>
        <v>99 | 99 | 99 | 99</v>
      </c>
      <c r="AB295" s="14">
        <f>IFERROR(SMALL(Matka[[#This Row],[1]:[6]],1),99)</f>
        <v>99</v>
      </c>
      <c r="AC295" s="14">
        <f>IFERROR(SMALL(Matka[[#This Row],[1]:[6]],2),99)</f>
        <v>99</v>
      </c>
      <c r="AD295" s="14">
        <f>IFERROR(SMALL(Matka[[#This Row],[1]:[6]],3),99)</f>
        <v>99</v>
      </c>
      <c r="AE295" s="14">
        <f>IFERROR(SMALL(Matka[[#This Row],[1]:[6]],4),99)</f>
        <v>99</v>
      </c>
    </row>
    <row r="296" spans="3:31" hidden="1" x14ac:dyDescent="0.25">
      <c r="C296" s="13" t="str">
        <f>_xlfn.XLOOKUP(Matka[[#This Row],[Nazwisko i Imię]],Licencje[Nazw i imię],Licencje[Płeć],"",0)</f>
        <v/>
      </c>
      <c r="D296" s="13" t="str">
        <f>_xlfn.XLOOKUP(Matka[[#This Row],[Nazwisko i Imię]],Licencje[Nazw i imię],Licencje[Kat.],"",0)</f>
        <v/>
      </c>
      <c r="E296" s="13" t="str">
        <f>_xlfn.XLOOKUP(Matka[[#This Row],[Nazwisko i Imię]],Licencje[Nazw i imię],Licencje[Klub],"",0)</f>
        <v/>
      </c>
      <c r="F296" s="13" t="str">
        <f>_xlfn.XLOOKUP(Matka[[#This Row],[Nazwisko i Imię]],Licencje[Nazw i imię],Licencje[Szkoła],"",0)</f>
        <v/>
      </c>
      <c r="M296" s="14">
        <f>_xlfn.XLOOKUP(Matka[[#This Row],[1]],$B$2:$B$13,$C$2:$C$13,0,0)</f>
        <v>0</v>
      </c>
      <c r="N296" s="14">
        <f>_xlfn.XLOOKUP(Matka[[#This Row],[2]],$B$2:$B$13,$C$2:$C$13,0,0)</f>
        <v>0</v>
      </c>
      <c r="O296" s="14">
        <f>_xlfn.XLOOKUP(Matka[[#This Row],[3]],$B$2:$B$13,$C$2:$C$13,0,0)</f>
        <v>0</v>
      </c>
      <c r="P296" s="14">
        <f>_xlfn.XLOOKUP(Matka[[#This Row],[4]],$B$2:$B$13,$C$2:$C$13,0,0)</f>
        <v>0</v>
      </c>
      <c r="Q296" s="14">
        <f>_xlfn.XLOOKUP(Matka[[#This Row],[5]],$B$2:$B$13,$C$2:$C$13,0,0)</f>
        <v>0</v>
      </c>
      <c r="R296" s="14">
        <f>_xlfn.XLOOKUP(Matka[[#This Row],[6]],$B$2:$B$13,$C$2:$C$13,0,0)</f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4">
        <f t="shared" si="5"/>
        <v>0</v>
      </c>
      <c r="Z296" s="15">
        <f>SUM(Matka[[#This Row],[Edycja I]:[Sztafety V]])</f>
        <v>0</v>
      </c>
      <c r="AA296" s="14" t="str">
        <f>_xlfn.TEXTJOIN(" | ",1,Matka[[#This Row],[Top1]],Matka[[#This Row],[Top2]],Matka[[#This Row],[Top3]],Matka[[#This Row],[Top4]])</f>
        <v>99 | 99 | 99 | 99</v>
      </c>
      <c r="AB296" s="14">
        <f>IFERROR(SMALL(Matka[[#This Row],[1]:[6]],1),99)</f>
        <v>99</v>
      </c>
      <c r="AC296" s="14">
        <f>IFERROR(SMALL(Matka[[#This Row],[1]:[6]],2),99)</f>
        <v>99</v>
      </c>
      <c r="AD296" s="14">
        <f>IFERROR(SMALL(Matka[[#This Row],[1]:[6]],3),99)</f>
        <v>99</v>
      </c>
      <c r="AE296" s="14">
        <f>IFERROR(SMALL(Matka[[#This Row],[1]:[6]],4),99)</f>
        <v>99</v>
      </c>
    </row>
    <row r="297" spans="3:31" hidden="1" x14ac:dyDescent="0.25">
      <c r="C297" s="13" t="str">
        <f>_xlfn.XLOOKUP(Matka[[#This Row],[Nazwisko i Imię]],Licencje[Nazw i imię],Licencje[Płeć],"",0)</f>
        <v/>
      </c>
      <c r="D297" s="13" t="str">
        <f>_xlfn.XLOOKUP(Matka[[#This Row],[Nazwisko i Imię]],Licencje[Nazw i imię],Licencje[Kat.],"",0)</f>
        <v/>
      </c>
      <c r="E297" s="13" t="str">
        <f>_xlfn.XLOOKUP(Matka[[#This Row],[Nazwisko i Imię]],Licencje[Nazw i imię],Licencje[Klub],"",0)</f>
        <v/>
      </c>
      <c r="F297" s="13" t="str">
        <f>_xlfn.XLOOKUP(Matka[[#This Row],[Nazwisko i Imię]],Licencje[Nazw i imię],Licencje[Szkoła],"",0)</f>
        <v/>
      </c>
      <c r="M297" s="14">
        <f>_xlfn.XLOOKUP(Matka[[#This Row],[1]],$B$2:$B$13,$C$2:$C$13,0,0)</f>
        <v>0</v>
      </c>
      <c r="N297" s="14">
        <f>_xlfn.XLOOKUP(Matka[[#This Row],[2]],$B$2:$B$13,$C$2:$C$13,0,0)</f>
        <v>0</v>
      </c>
      <c r="O297" s="14">
        <f>_xlfn.XLOOKUP(Matka[[#This Row],[3]],$B$2:$B$13,$C$2:$C$13,0,0)</f>
        <v>0</v>
      </c>
      <c r="P297" s="14">
        <f>_xlfn.XLOOKUP(Matka[[#This Row],[4]],$B$2:$B$13,$C$2:$C$13,0,0)</f>
        <v>0</v>
      </c>
      <c r="Q297" s="14">
        <f>_xlfn.XLOOKUP(Matka[[#This Row],[5]],$B$2:$B$13,$C$2:$C$13,0,0)</f>
        <v>0</v>
      </c>
      <c r="R297" s="14">
        <f>_xlfn.XLOOKUP(Matka[[#This Row],[6]],$B$2:$B$13,$C$2:$C$13,0,0)</f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4">
        <f t="shared" si="5"/>
        <v>0</v>
      </c>
      <c r="Z297" s="15">
        <f>SUM(Matka[[#This Row],[Edycja I]:[Sztafety V]])</f>
        <v>0</v>
      </c>
      <c r="AA297" s="14" t="str">
        <f>_xlfn.TEXTJOIN(" | ",1,Matka[[#This Row],[Top1]],Matka[[#This Row],[Top2]],Matka[[#This Row],[Top3]],Matka[[#This Row],[Top4]])</f>
        <v>99 | 99 | 99 | 99</v>
      </c>
      <c r="AB297" s="14">
        <f>IFERROR(SMALL(Matka[[#This Row],[1]:[6]],1),99)</f>
        <v>99</v>
      </c>
      <c r="AC297" s="14">
        <f>IFERROR(SMALL(Matka[[#This Row],[1]:[6]],2),99)</f>
        <v>99</v>
      </c>
      <c r="AD297" s="14">
        <f>IFERROR(SMALL(Matka[[#This Row],[1]:[6]],3),99)</f>
        <v>99</v>
      </c>
      <c r="AE297" s="14">
        <f>IFERROR(SMALL(Matka[[#This Row],[1]:[6]],4),99)</f>
        <v>99</v>
      </c>
    </row>
    <row r="298" spans="3:31" hidden="1" x14ac:dyDescent="0.25">
      <c r="C298" s="13" t="str">
        <f>_xlfn.XLOOKUP(Matka[[#This Row],[Nazwisko i Imię]],Licencje[Nazw i imię],Licencje[Płeć],"",0)</f>
        <v/>
      </c>
      <c r="D298" s="13" t="str">
        <f>_xlfn.XLOOKUP(Matka[[#This Row],[Nazwisko i Imię]],Licencje[Nazw i imię],Licencje[Kat.],"",0)</f>
        <v/>
      </c>
      <c r="E298" s="13" t="str">
        <f>_xlfn.XLOOKUP(Matka[[#This Row],[Nazwisko i Imię]],Licencje[Nazw i imię],Licencje[Klub],"",0)</f>
        <v/>
      </c>
      <c r="F298" s="13" t="str">
        <f>_xlfn.XLOOKUP(Matka[[#This Row],[Nazwisko i Imię]],Licencje[Nazw i imię],Licencje[Szkoła],"",0)</f>
        <v/>
      </c>
      <c r="M298" s="14">
        <f>_xlfn.XLOOKUP(Matka[[#This Row],[1]],$B$2:$B$13,$C$2:$C$13,0,0)</f>
        <v>0</v>
      </c>
      <c r="N298" s="14">
        <f>_xlfn.XLOOKUP(Matka[[#This Row],[2]],$B$2:$B$13,$C$2:$C$13,0,0)</f>
        <v>0</v>
      </c>
      <c r="O298" s="14">
        <f>_xlfn.XLOOKUP(Matka[[#This Row],[3]],$B$2:$B$13,$C$2:$C$13,0,0)</f>
        <v>0</v>
      </c>
      <c r="P298" s="14">
        <f>_xlfn.XLOOKUP(Matka[[#This Row],[4]],$B$2:$B$13,$C$2:$C$13,0,0)</f>
        <v>0</v>
      </c>
      <c r="Q298" s="14">
        <f>_xlfn.XLOOKUP(Matka[[#This Row],[5]],$B$2:$B$13,$C$2:$C$13,0,0)</f>
        <v>0</v>
      </c>
      <c r="R298" s="14">
        <f>_xlfn.XLOOKUP(Matka[[#This Row],[6]],$B$2:$B$13,$C$2:$C$13,0,0)</f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4">
        <f t="shared" si="5"/>
        <v>0</v>
      </c>
      <c r="Z298" s="15">
        <f>SUM(Matka[[#This Row],[Edycja I]:[Sztafety V]])</f>
        <v>0</v>
      </c>
      <c r="AA298" s="14" t="str">
        <f>_xlfn.TEXTJOIN(" | ",1,Matka[[#This Row],[Top1]],Matka[[#This Row],[Top2]],Matka[[#This Row],[Top3]],Matka[[#This Row],[Top4]])</f>
        <v>99 | 99 | 99 | 99</v>
      </c>
      <c r="AB298" s="14">
        <f>IFERROR(SMALL(Matka[[#This Row],[1]:[6]],1),99)</f>
        <v>99</v>
      </c>
      <c r="AC298" s="14">
        <f>IFERROR(SMALL(Matka[[#This Row],[1]:[6]],2),99)</f>
        <v>99</v>
      </c>
      <c r="AD298" s="14">
        <f>IFERROR(SMALL(Matka[[#This Row],[1]:[6]],3),99)</f>
        <v>99</v>
      </c>
      <c r="AE298" s="14">
        <f>IFERROR(SMALL(Matka[[#This Row],[1]:[6]],4),99)</f>
        <v>99</v>
      </c>
    </row>
    <row r="299" spans="3:31" hidden="1" x14ac:dyDescent="0.25">
      <c r="C299" s="13" t="str">
        <f>_xlfn.XLOOKUP(Matka[[#This Row],[Nazwisko i Imię]],Licencje[Nazw i imię],Licencje[Płeć],"",0)</f>
        <v/>
      </c>
      <c r="D299" s="13" t="str">
        <f>_xlfn.XLOOKUP(Matka[[#This Row],[Nazwisko i Imię]],Licencje[Nazw i imię],Licencje[Kat.],"",0)</f>
        <v/>
      </c>
      <c r="E299" s="13" t="str">
        <f>_xlfn.XLOOKUP(Matka[[#This Row],[Nazwisko i Imię]],Licencje[Nazw i imię],Licencje[Klub],"",0)</f>
        <v/>
      </c>
      <c r="F299" s="13" t="str">
        <f>_xlfn.XLOOKUP(Matka[[#This Row],[Nazwisko i Imię]],Licencje[Nazw i imię],Licencje[Szkoła],"",0)</f>
        <v/>
      </c>
      <c r="M299" s="14">
        <f>_xlfn.XLOOKUP(Matka[[#This Row],[1]],$B$2:$B$13,$C$2:$C$13,0,0)</f>
        <v>0</v>
      </c>
      <c r="N299" s="14">
        <f>_xlfn.XLOOKUP(Matka[[#This Row],[2]],$B$2:$B$13,$C$2:$C$13,0,0)</f>
        <v>0</v>
      </c>
      <c r="O299" s="14">
        <f>_xlfn.XLOOKUP(Matka[[#This Row],[3]],$B$2:$B$13,$C$2:$C$13,0,0)</f>
        <v>0</v>
      </c>
      <c r="P299" s="14">
        <f>_xlfn.XLOOKUP(Matka[[#This Row],[4]],$B$2:$B$13,$C$2:$C$13,0,0)</f>
        <v>0</v>
      </c>
      <c r="Q299" s="14">
        <f>_xlfn.XLOOKUP(Matka[[#This Row],[5]],$B$2:$B$13,$C$2:$C$13,0,0)</f>
        <v>0</v>
      </c>
      <c r="R299" s="14">
        <f>_xlfn.XLOOKUP(Matka[[#This Row],[6]],$B$2:$B$13,$C$2:$C$13,0,0)</f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4">
        <f t="shared" si="5"/>
        <v>0</v>
      </c>
      <c r="Z299" s="15">
        <f>SUM(Matka[[#This Row],[Edycja I]:[Sztafety V]])</f>
        <v>0</v>
      </c>
      <c r="AA299" s="14" t="str">
        <f>_xlfn.TEXTJOIN(" | ",1,Matka[[#This Row],[Top1]],Matka[[#This Row],[Top2]],Matka[[#This Row],[Top3]],Matka[[#This Row],[Top4]])</f>
        <v>99 | 99 | 99 | 99</v>
      </c>
      <c r="AB299" s="14">
        <f>IFERROR(SMALL(Matka[[#This Row],[1]:[6]],1),99)</f>
        <v>99</v>
      </c>
      <c r="AC299" s="14">
        <f>IFERROR(SMALL(Matka[[#This Row],[1]:[6]],2),99)</f>
        <v>99</v>
      </c>
      <c r="AD299" s="14">
        <f>IFERROR(SMALL(Matka[[#This Row],[1]:[6]],3),99)</f>
        <v>99</v>
      </c>
      <c r="AE299" s="14">
        <f>IFERROR(SMALL(Matka[[#This Row],[1]:[6]],4),99)</f>
        <v>99</v>
      </c>
    </row>
    <row r="300" spans="3:31" hidden="1" x14ac:dyDescent="0.25">
      <c r="C300" s="13" t="str">
        <f>_xlfn.XLOOKUP(Matka[[#This Row],[Nazwisko i Imię]],Licencje[Nazw i imię],Licencje[Płeć],"",0)</f>
        <v/>
      </c>
      <c r="D300" s="13" t="str">
        <f>_xlfn.XLOOKUP(Matka[[#This Row],[Nazwisko i Imię]],Licencje[Nazw i imię],Licencje[Kat.],"",0)</f>
        <v/>
      </c>
      <c r="E300" s="13" t="str">
        <f>_xlfn.XLOOKUP(Matka[[#This Row],[Nazwisko i Imię]],Licencje[Nazw i imię],Licencje[Klub],"",0)</f>
        <v/>
      </c>
      <c r="F300" s="13" t="str">
        <f>_xlfn.XLOOKUP(Matka[[#This Row],[Nazwisko i Imię]],Licencje[Nazw i imię],Licencje[Szkoła],"",0)</f>
        <v/>
      </c>
      <c r="M300" s="14">
        <f>_xlfn.XLOOKUP(Matka[[#This Row],[1]],$B$2:$B$13,$C$2:$C$13,0,0)</f>
        <v>0</v>
      </c>
      <c r="N300" s="14">
        <f>_xlfn.XLOOKUP(Matka[[#This Row],[2]],$B$2:$B$13,$C$2:$C$13,0,0)</f>
        <v>0</v>
      </c>
      <c r="O300" s="14">
        <f>_xlfn.XLOOKUP(Matka[[#This Row],[3]],$B$2:$B$13,$C$2:$C$13,0,0)</f>
        <v>0</v>
      </c>
      <c r="P300" s="14">
        <f>_xlfn.XLOOKUP(Matka[[#This Row],[4]],$B$2:$B$13,$C$2:$C$13,0,0)</f>
        <v>0</v>
      </c>
      <c r="Q300" s="14">
        <f>_xlfn.XLOOKUP(Matka[[#This Row],[5]],$B$2:$B$13,$C$2:$C$13,0,0)</f>
        <v>0</v>
      </c>
      <c r="R300" s="14">
        <f>_xlfn.XLOOKUP(Matka[[#This Row],[6]],$B$2:$B$13,$C$2:$C$13,0,0)</f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4">
        <f t="shared" si="5"/>
        <v>0</v>
      </c>
      <c r="Z300" s="15">
        <f>SUM(Matka[[#This Row],[Edycja I]:[Sztafety V]])</f>
        <v>0</v>
      </c>
      <c r="AA300" s="14" t="str">
        <f>_xlfn.TEXTJOIN(" | ",1,Matka[[#This Row],[Top1]],Matka[[#This Row],[Top2]],Matka[[#This Row],[Top3]],Matka[[#This Row],[Top4]])</f>
        <v>99 | 99 | 99 | 99</v>
      </c>
      <c r="AB300" s="14">
        <f>IFERROR(SMALL(Matka[[#This Row],[1]:[6]],1),99)</f>
        <v>99</v>
      </c>
      <c r="AC300" s="14">
        <f>IFERROR(SMALL(Matka[[#This Row],[1]:[6]],2),99)</f>
        <v>99</v>
      </c>
      <c r="AD300" s="14">
        <f>IFERROR(SMALL(Matka[[#This Row],[1]:[6]],3),99)</f>
        <v>99</v>
      </c>
      <c r="AE300" s="14">
        <f>IFERROR(SMALL(Matka[[#This Row],[1]:[6]],4),99)</f>
        <v>99</v>
      </c>
    </row>
    <row r="301" spans="3:31" hidden="1" x14ac:dyDescent="0.25">
      <c r="C301" s="13" t="str">
        <f>_xlfn.XLOOKUP(Matka[[#This Row],[Nazwisko i Imię]],Licencje[Nazw i imię],Licencje[Płeć],"",0)</f>
        <v/>
      </c>
      <c r="D301" s="13" t="str">
        <f>_xlfn.XLOOKUP(Matka[[#This Row],[Nazwisko i Imię]],Licencje[Nazw i imię],Licencje[Kat.],"",0)</f>
        <v/>
      </c>
      <c r="E301" s="13" t="str">
        <f>_xlfn.XLOOKUP(Matka[[#This Row],[Nazwisko i Imię]],Licencje[Nazw i imię],Licencje[Klub],"",0)</f>
        <v/>
      </c>
      <c r="F301" s="13" t="str">
        <f>_xlfn.XLOOKUP(Matka[[#This Row],[Nazwisko i Imię]],Licencje[Nazw i imię],Licencje[Szkoła],"",0)</f>
        <v/>
      </c>
      <c r="M301" s="14">
        <f>_xlfn.XLOOKUP(Matka[[#This Row],[1]],$B$2:$B$13,$C$2:$C$13,0,0)</f>
        <v>0</v>
      </c>
      <c r="N301" s="14">
        <f>_xlfn.XLOOKUP(Matka[[#This Row],[2]],$B$2:$B$13,$C$2:$C$13,0,0)</f>
        <v>0</v>
      </c>
      <c r="O301" s="14">
        <f>_xlfn.XLOOKUP(Matka[[#This Row],[3]],$B$2:$B$13,$C$2:$C$13,0,0)</f>
        <v>0</v>
      </c>
      <c r="P301" s="14">
        <f>_xlfn.XLOOKUP(Matka[[#This Row],[4]],$B$2:$B$13,$C$2:$C$13,0,0)</f>
        <v>0</v>
      </c>
      <c r="Q301" s="14">
        <f>_xlfn.XLOOKUP(Matka[[#This Row],[5]],$B$2:$B$13,$C$2:$C$13,0,0)</f>
        <v>0</v>
      </c>
      <c r="R301" s="14">
        <f>_xlfn.XLOOKUP(Matka[[#This Row],[6]],$B$2:$B$13,$C$2:$C$13,0,0)</f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4">
        <f t="shared" si="5"/>
        <v>0</v>
      </c>
      <c r="Z301" s="15">
        <f>SUM(Matka[[#This Row],[Edycja I]:[Sztafety V]])</f>
        <v>0</v>
      </c>
      <c r="AA301" s="14" t="str">
        <f>_xlfn.TEXTJOIN(" | ",1,Matka[[#This Row],[Top1]],Matka[[#This Row],[Top2]],Matka[[#This Row],[Top3]],Matka[[#This Row],[Top4]])</f>
        <v>99 | 99 | 99 | 99</v>
      </c>
      <c r="AB301" s="14">
        <f>IFERROR(SMALL(Matka[[#This Row],[1]:[6]],1),99)</f>
        <v>99</v>
      </c>
      <c r="AC301" s="14">
        <f>IFERROR(SMALL(Matka[[#This Row],[1]:[6]],2),99)</f>
        <v>99</v>
      </c>
      <c r="AD301" s="14">
        <f>IFERROR(SMALL(Matka[[#This Row],[1]:[6]],3),99)</f>
        <v>99</v>
      </c>
      <c r="AE301" s="14">
        <f>IFERROR(SMALL(Matka[[#This Row],[1]:[6]],4),99)</f>
        <v>99</v>
      </c>
    </row>
    <row r="302" spans="3:31" hidden="1" x14ac:dyDescent="0.25">
      <c r="C302" s="13" t="str">
        <f>_xlfn.XLOOKUP(Matka[[#This Row],[Nazwisko i Imię]],Licencje[Nazw i imię],Licencje[Płeć],"",0)</f>
        <v/>
      </c>
      <c r="D302" s="13" t="str">
        <f>_xlfn.XLOOKUP(Matka[[#This Row],[Nazwisko i Imię]],Licencje[Nazw i imię],Licencje[Kat.],"",0)</f>
        <v/>
      </c>
      <c r="E302" s="13" t="str">
        <f>_xlfn.XLOOKUP(Matka[[#This Row],[Nazwisko i Imię]],Licencje[Nazw i imię],Licencje[Klub],"",0)</f>
        <v/>
      </c>
      <c r="F302" s="13" t="str">
        <f>_xlfn.XLOOKUP(Matka[[#This Row],[Nazwisko i Imię]],Licencje[Nazw i imię],Licencje[Szkoła],"",0)</f>
        <v/>
      </c>
      <c r="M302" s="14">
        <f>_xlfn.XLOOKUP(Matka[[#This Row],[1]],$B$2:$B$13,$C$2:$C$13,0,0)</f>
        <v>0</v>
      </c>
      <c r="N302" s="14">
        <f>_xlfn.XLOOKUP(Matka[[#This Row],[2]],$B$2:$B$13,$C$2:$C$13,0,0)</f>
        <v>0</v>
      </c>
      <c r="O302" s="14">
        <f>_xlfn.XLOOKUP(Matka[[#This Row],[3]],$B$2:$B$13,$C$2:$C$13,0,0)</f>
        <v>0</v>
      </c>
      <c r="P302" s="14">
        <f>_xlfn.XLOOKUP(Matka[[#This Row],[4]],$B$2:$B$13,$C$2:$C$13,0,0)</f>
        <v>0</v>
      </c>
      <c r="Q302" s="14">
        <f>_xlfn.XLOOKUP(Matka[[#This Row],[5]],$B$2:$B$13,$C$2:$C$13,0,0)</f>
        <v>0</v>
      </c>
      <c r="R302" s="14">
        <f>_xlfn.XLOOKUP(Matka[[#This Row],[6]],$B$2:$B$13,$C$2:$C$13,0,0)</f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4">
        <f t="shared" si="5"/>
        <v>0</v>
      </c>
      <c r="Z302" s="15">
        <f>SUM(Matka[[#This Row],[Edycja I]:[Sztafety V]])</f>
        <v>0</v>
      </c>
      <c r="AA302" s="14" t="str">
        <f>_xlfn.TEXTJOIN(" | ",1,Matka[[#This Row],[Top1]],Matka[[#This Row],[Top2]],Matka[[#This Row],[Top3]],Matka[[#This Row],[Top4]])</f>
        <v>99 | 99 | 99 | 99</v>
      </c>
      <c r="AB302" s="14">
        <f>IFERROR(SMALL(Matka[[#This Row],[1]:[6]],1),99)</f>
        <v>99</v>
      </c>
      <c r="AC302" s="14">
        <f>IFERROR(SMALL(Matka[[#This Row],[1]:[6]],2),99)</f>
        <v>99</v>
      </c>
      <c r="AD302" s="14">
        <f>IFERROR(SMALL(Matka[[#This Row],[1]:[6]],3),99)</f>
        <v>99</v>
      </c>
      <c r="AE302" s="14">
        <f>IFERROR(SMALL(Matka[[#This Row],[1]:[6]],4),99)</f>
        <v>99</v>
      </c>
    </row>
    <row r="303" spans="3:31" hidden="1" x14ac:dyDescent="0.25">
      <c r="C303" s="13" t="str">
        <f>_xlfn.XLOOKUP(Matka[[#This Row],[Nazwisko i Imię]],Licencje[Nazw i imię],Licencje[Płeć],"",0)</f>
        <v/>
      </c>
      <c r="D303" s="13" t="str">
        <f>_xlfn.XLOOKUP(Matka[[#This Row],[Nazwisko i Imię]],Licencje[Nazw i imię],Licencje[Kat.],"",0)</f>
        <v/>
      </c>
      <c r="E303" s="13" t="str">
        <f>_xlfn.XLOOKUP(Matka[[#This Row],[Nazwisko i Imię]],Licencje[Nazw i imię],Licencje[Klub],"",0)</f>
        <v/>
      </c>
      <c r="F303" s="13" t="str">
        <f>_xlfn.XLOOKUP(Matka[[#This Row],[Nazwisko i Imię]],Licencje[Nazw i imię],Licencje[Szkoła],"",0)</f>
        <v/>
      </c>
      <c r="M303" s="14">
        <f>_xlfn.XLOOKUP(Matka[[#This Row],[1]],$B$2:$B$13,$C$2:$C$13,0,0)</f>
        <v>0</v>
      </c>
      <c r="N303" s="14">
        <f>_xlfn.XLOOKUP(Matka[[#This Row],[2]],$B$2:$B$13,$C$2:$C$13,0,0)</f>
        <v>0</v>
      </c>
      <c r="O303" s="14">
        <f>_xlfn.XLOOKUP(Matka[[#This Row],[3]],$B$2:$B$13,$C$2:$C$13,0,0)</f>
        <v>0</v>
      </c>
      <c r="P303" s="14">
        <f>_xlfn.XLOOKUP(Matka[[#This Row],[4]],$B$2:$B$13,$C$2:$C$13,0,0)</f>
        <v>0</v>
      </c>
      <c r="Q303" s="14">
        <f>_xlfn.XLOOKUP(Matka[[#This Row],[5]],$B$2:$B$13,$C$2:$C$13,0,0)</f>
        <v>0</v>
      </c>
      <c r="R303" s="14">
        <f>_xlfn.XLOOKUP(Matka[[#This Row],[6]],$B$2:$B$13,$C$2:$C$13,0,0)</f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4">
        <f t="shared" si="5"/>
        <v>0</v>
      </c>
      <c r="Z303" s="15">
        <f>SUM(Matka[[#This Row],[Edycja I]:[Sztafety V]])</f>
        <v>0</v>
      </c>
      <c r="AA303" s="14" t="str">
        <f>_xlfn.TEXTJOIN(" | ",1,Matka[[#This Row],[Top1]],Matka[[#This Row],[Top2]],Matka[[#This Row],[Top3]],Matka[[#This Row],[Top4]])</f>
        <v>99 | 99 | 99 | 99</v>
      </c>
      <c r="AB303" s="14">
        <f>IFERROR(SMALL(Matka[[#This Row],[1]:[6]],1),99)</f>
        <v>99</v>
      </c>
      <c r="AC303" s="14">
        <f>IFERROR(SMALL(Matka[[#This Row],[1]:[6]],2),99)</f>
        <v>99</v>
      </c>
      <c r="AD303" s="14">
        <f>IFERROR(SMALL(Matka[[#This Row],[1]:[6]],3),99)</f>
        <v>99</v>
      </c>
      <c r="AE303" s="14">
        <f>IFERROR(SMALL(Matka[[#This Row],[1]:[6]],4),99)</f>
        <v>99</v>
      </c>
    </row>
    <row r="304" spans="3:31" hidden="1" x14ac:dyDescent="0.25">
      <c r="C304" s="13" t="str">
        <f>_xlfn.XLOOKUP(Matka[[#This Row],[Nazwisko i Imię]],Licencje[Nazw i imię],Licencje[Płeć],"",0)</f>
        <v/>
      </c>
      <c r="D304" s="13" t="str">
        <f>_xlfn.XLOOKUP(Matka[[#This Row],[Nazwisko i Imię]],Licencje[Nazw i imię],Licencje[Kat.],"",0)</f>
        <v/>
      </c>
      <c r="E304" s="13" t="str">
        <f>_xlfn.XLOOKUP(Matka[[#This Row],[Nazwisko i Imię]],Licencje[Nazw i imię],Licencje[Klub],"",0)</f>
        <v/>
      </c>
      <c r="F304" s="13" t="str">
        <f>_xlfn.XLOOKUP(Matka[[#This Row],[Nazwisko i Imię]],Licencje[Nazw i imię],Licencje[Szkoła],"",0)</f>
        <v/>
      </c>
      <c r="M304" s="14">
        <f>_xlfn.XLOOKUP(Matka[[#This Row],[1]],$B$2:$B$13,$C$2:$C$13,0,0)</f>
        <v>0</v>
      </c>
      <c r="N304" s="14">
        <f>_xlfn.XLOOKUP(Matka[[#This Row],[2]],$B$2:$B$13,$C$2:$C$13,0,0)</f>
        <v>0</v>
      </c>
      <c r="O304" s="14">
        <f>_xlfn.XLOOKUP(Matka[[#This Row],[3]],$B$2:$B$13,$C$2:$C$13,0,0)</f>
        <v>0</v>
      </c>
      <c r="P304" s="14">
        <f>_xlfn.XLOOKUP(Matka[[#This Row],[4]],$B$2:$B$13,$C$2:$C$13,0,0)</f>
        <v>0</v>
      </c>
      <c r="Q304" s="14">
        <f>_xlfn.XLOOKUP(Matka[[#This Row],[5]],$B$2:$B$13,$C$2:$C$13,0,0)</f>
        <v>0</v>
      </c>
      <c r="R304" s="14">
        <f>_xlfn.XLOOKUP(Matka[[#This Row],[6]],$B$2:$B$13,$C$2:$C$13,0,0)</f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4">
        <f t="shared" si="5"/>
        <v>0</v>
      </c>
      <c r="Z304" s="15">
        <f>SUM(Matka[[#This Row],[Edycja I]:[Sztafety V]])</f>
        <v>0</v>
      </c>
      <c r="AA304" s="14" t="str">
        <f>_xlfn.TEXTJOIN(" | ",1,Matka[[#This Row],[Top1]],Matka[[#This Row],[Top2]],Matka[[#This Row],[Top3]],Matka[[#This Row],[Top4]])</f>
        <v>99 | 99 | 99 | 99</v>
      </c>
      <c r="AB304" s="14">
        <f>IFERROR(SMALL(Matka[[#This Row],[1]:[6]],1),99)</f>
        <v>99</v>
      </c>
      <c r="AC304" s="14">
        <f>IFERROR(SMALL(Matka[[#This Row],[1]:[6]],2),99)</f>
        <v>99</v>
      </c>
      <c r="AD304" s="14">
        <f>IFERROR(SMALL(Matka[[#This Row],[1]:[6]],3),99)</f>
        <v>99</v>
      </c>
      <c r="AE304" s="14">
        <f>IFERROR(SMALL(Matka[[#This Row],[1]:[6]],4),99)</f>
        <v>99</v>
      </c>
    </row>
    <row r="305" spans="3:31" hidden="1" x14ac:dyDescent="0.25">
      <c r="C305" s="13" t="str">
        <f>_xlfn.XLOOKUP(Matka[[#This Row],[Nazwisko i Imię]],Licencje[Nazw i imię],Licencje[Płeć],"",0)</f>
        <v/>
      </c>
      <c r="D305" s="13" t="str">
        <f>_xlfn.XLOOKUP(Matka[[#This Row],[Nazwisko i Imię]],Licencje[Nazw i imię],Licencje[Kat.],"",0)</f>
        <v/>
      </c>
      <c r="E305" s="13" t="str">
        <f>_xlfn.XLOOKUP(Matka[[#This Row],[Nazwisko i Imię]],Licencje[Nazw i imię],Licencje[Klub],"",0)</f>
        <v/>
      </c>
      <c r="F305" s="13" t="str">
        <f>_xlfn.XLOOKUP(Matka[[#This Row],[Nazwisko i Imię]],Licencje[Nazw i imię],Licencje[Szkoła],"",0)</f>
        <v/>
      </c>
      <c r="M305" s="14">
        <f>_xlfn.XLOOKUP(Matka[[#This Row],[1]],$B$2:$B$13,$C$2:$C$13,0,0)</f>
        <v>0</v>
      </c>
      <c r="N305" s="14">
        <f>_xlfn.XLOOKUP(Matka[[#This Row],[2]],$B$2:$B$13,$C$2:$C$13,0,0)</f>
        <v>0</v>
      </c>
      <c r="O305" s="14">
        <f>_xlfn.XLOOKUP(Matka[[#This Row],[3]],$B$2:$B$13,$C$2:$C$13,0,0)</f>
        <v>0</v>
      </c>
      <c r="P305" s="14">
        <f>_xlfn.XLOOKUP(Matka[[#This Row],[4]],$B$2:$B$13,$C$2:$C$13,0,0)</f>
        <v>0</v>
      </c>
      <c r="Q305" s="14">
        <f>_xlfn.XLOOKUP(Matka[[#This Row],[5]],$B$2:$B$13,$C$2:$C$13,0,0)</f>
        <v>0</v>
      </c>
      <c r="R305" s="14">
        <f>_xlfn.XLOOKUP(Matka[[#This Row],[6]],$B$2:$B$13,$C$2:$C$13,0,0)</f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4">
        <f t="shared" si="5"/>
        <v>0</v>
      </c>
      <c r="Z305" s="15">
        <f>SUM(Matka[[#This Row],[Edycja I]:[Sztafety V]])</f>
        <v>0</v>
      </c>
      <c r="AA305" s="14" t="str">
        <f>_xlfn.TEXTJOIN(" | ",1,Matka[[#This Row],[Top1]],Matka[[#This Row],[Top2]],Matka[[#This Row],[Top3]],Matka[[#This Row],[Top4]])</f>
        <v>99 | 99 | 99 | 99</v>
      </c>
      <c r="AB305" s="14">
        <f>IFERROR(SMALL(Matka[[#This Row],[1]:[6]],1),99)</f>
        <v>99</v>
      </c>
      <c r="AC305" s="14">
        <f>IFERROR(SMALL(Matka[[#This Row],[1]:[6]],2),99)</f>
        <v>99</v>
      </c>
      <c r="AD305" s="14">
        <f>IFERROR(SMALL(Matka[[#This Row],[1]:[6]],3),99)</f>
        <v>99</v>
      </c>
      <c r="AE305" s="14">
        <f>IFERROR(SMALL(Matka[[#This Row],[1]:[6]],4),99)</f>
        <v>99</v>
      </c>
    </row>
    <row r="306" spans="3:31" hidden="1" x14ac:dyDescent="0.25">
      <c r="C306" s="13" t="str">
        <f>_xlfn.XLOOKUP(Matka[[#This Row],[Nazwisko i Imię]],Licencje[Nazw i imię],Licencje[Płeć],"",0)</f>
        <v/>
      </c>
      <c r="D306" s="13" t="str">
        <f>_xlfn.XLOOKUP(Matka[[#This Row],[Nazwisko i Imię]],Licencje[Nazw i imię],Licencje[Kat.],"",0)</f>
        <v/>
      </c>
      <c r="E306" s="13" t="str">
        <f>_xlfn.XLOOKUP(Matka[[#This Row],[Nazwisko i Imię]],Licencje[Nazw i imię],Licencje[Klub],"",0)</f>
        <v/>
      </c>
      <c r="F306" s="13" t="str">
        <f>_xlfn.XLOOKUP(Matka[[#This Row],[Nazwisko i Imię]],Licencje[Nazw i imię],Licencje[Szkoła],"",0)</f>
        <v/>
      </c>
      <c r="M306" s="14">
        <f>_xlfn.XLOOKUP(Matka[[#This Row],[1]],$B$2:$B$13,$C$2:$C$13,0,0)</f>
        <v>0</v>
      </c>
      <c r="N306" s="14">
        <f>_xlfn.XLOOKUP(Matka[[#This Row],[2]],$B$2:$B$13,$C$2:$C$13,0,0)</f>
        <v>0</v>
      </c>
      <c r="O306" s="14">
        <f>_xlfn.XLOOKUP(Matka[[#This Row],[3]],$B$2:$B$13,$C$2:$C$13,0,0)</f>
        <v>0</v>
      </c>
      <c r="P306" s="14">
        <f>_xlfn.XLOOKUP(Matka[[#This Row],[4]],$B$2:$B$13,$C$2:$C$13,0,0)</f>
        <v>0</v>
      </c>
      <c r="Q306" s="14">
        <f>_xlfn.XLOOKUP(Matka[[#This Row],[5]],$B$2:$B$13,$C$2:$C$13,0,0)</f>
        <v>0</v>
      </c>
      <c r="R306" s="14">
        <f>_xlfn.XLOOKUP(Matka[[#This Row],[6]],$B$2:$B$13,$C$2:$C$13,0,0)</f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4">
        <f t="shared" si="5"/>
        <v>0</v>
      </c>
      <c r="Z306" s="15">
        <f>SUM(Matka[[#This Row],[Edycja I]:[Sztafety V]])</f>
        <v>0</v>
      </c>
      <c r="AA306" s="14" t="str">
        <f>_xlfn.TEXTJOIN(" | ",1,Matka[[#This Row],[Top1]],Matka[[#This Row],[Top2]],Matka[[#This Row],[Top3]],Matka[[#This Row],[Top4]])</f>
        <v>99 | 99 | 99 | 99</v>
      </c>
      <c r="AB306" s="14">
        <f>IFERROR(SMALL(Matka[[#This Row],[1]:[6]],1),99)</f>
        <v>99</v>
      </c>
      <c r="AC306" s="14">
        <f>IFERROR(SMALL(Matka[[#This Row],[1]:[6]],2),99)</f>
        <v>99</v>
      </c>
      <c r="AD306" s="14">
        <f>IFERROR(SMALL(Matka[[#This Row],[1]:[6]],3),99)</f>
        <v>99</v>
      </c>
      <c r="AE306" s="14">
        <f>IFERROR(SMALL(Matka[[#This Row],[1]:[6]],4),99)</f>
        <v>99</v>
      </c>
    </row>
    <row r="307" spans="3:31" hidden="1" x14ac:dyDescent="0.25">
      <c r="C307" s="13" t="str">
        <f>_xlfn.XLOOKUP(Matka[[#This Row],[Nazwisko i Imię]],Licencje[Nazw i imię],Licencje[Płeć],"",0)</f>
        <v/>
      </c>
      <c r="D307" s="13" t="str">
        <f>_xlfn.XLOOKUP(Matka[[#This Row],[Nazwisko i Imię]],Licencje[Nazw i imię],Licencje[Kat.],"",0)</f>
        <v/>
      </c>
      <c r="E307" s="13" t="str">
        <f>_xlfn.XLOOKUP(Matka[[#This Row],[Nazwisko i Imię]],Licencje[Nazw i imię],Licencje[Klub],"",0)</f>
        <v/>
      </c>
      <c r="F307" s="13" t="str">
        <f>_xlfn.XLOOKUP(Matka[[#This Row],[Nazwisko i Imię]],Licencje[Nazw i imię],Licencje[Szkoła],"",0)</f>
        <v/>
      </c>
      <c r="M307" s="14">
        <f>_xlfn.XLOOKUP(Matka[[#This Row],[1]],$B$2:$B$13,$C$2:$C$13,0,0)</f>
        <v>0</v>
      </c>
      <c r="N307" s="14">
        <f>_xlfn.XLOOKUP(Matka[[#This Row],[2]],$B$2:$B$13,$C$2:$C$13,0,0)</f>
        <v>0</v>
      </c>
      <c r="O307" s="14">
        <f>_xlfn.XLOOKUP(Matka[[#This Row],[3]],$B$2:$B$13,$C$2:$C$13,0,0)</f>
        <v>0</v>
      </c>
      <c r="P307" s="14">
        <f>_xlfn.XLOOKUP(Matka[[#This Row],[4]],$B$2:$B$13,$C$2:$C$13,0,0)</f>
        <v>0</v>
      </c>
      <c r="Q307" s="14">
        <f>_xlfn.XLOOKUP(Matka[[#This Row],[5]],$B$2:$B$13,$C$2:$C$13,0,0)</f>
        <v>0</v>
      </c>
      <c r="R307" s="14">
        <f>_xlfn.XLOOKUP(Matka[[#This Row],[6]],$B$2:$B$13,$C$2:$C$13,0,0)</f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4">
        <f t="shared" si="5"/>
        <v>0</v>
      </c>
      <c r="Z307" s="15">
        <f>SUM(Matka[[#This Row],[Edycja I]:[Sztafety V]])</f>
        <v>0</v>
      </c>
      <c r="AA307" s="14" t="str">
        <f>_xlfn.TEXTJOIN(" | ",1,Matka[[#This Row],[Top1]],Matka[[#This Row],[Top2]],Matka[[#This Row],[Top3]],Matka[[#This Row],[Top4]])</f>
        <v>99 | 99 | 99 | 99</v>
      </c>
      <c r="AB307" s="14">
        <f>IFERROR(SMALL(Matka[[#This Row],[1]:[6]],1),99)</f>
        <v>99</v>
      </c>
      <c r="AC307" s="14">
        <f>IFERROR(SMALL(Matka[[#This Row],[1]:[6]],2),99)</f>
        <v>99</v>
      </c>
      <c r="AD307" s="14">
        <f>IFERROR(SMALL(Matka[[#This Row],[1]:[6]],3),99)</f>
        <v>99</v>
      </c>
      <c r="AE307" s="14">
        <f>IFERROR(SMALL(Matka[[#This Row],[1]:[6]],4),99)</f>
        <v>99</v>
      </c>
    </row>
    <row r="308" spans="3:31" hidden="1" x14ac:dyDescent="0.25">
      <c r="C308" s="13" t="str">
        <f>_xlfn.XLOOKUP(Matka[[#This Row],[Nazwisko i Imię]],Licencje[Nazw i imię],Licencje[Płeć],"",0)</f>
        <v/>
      </c>
      <c r="D308" s="13" t="str">
        <f>_xlfn.XLOOKUP(Matka[[#This Row],[Nazwisko i Imię]],Licencje[Nazw i imię],Licencje[Kat.],"",0)</f>
        <v/>
      </c>
      <c r="E308" s="13" t="str">
        <f>_xlfn.XLOOKUP(Matka[[#This Row],[Nazwisko i Imię]],Licencje[Nazw i imię],Licencje[Klub],"",0)</f>
        <v/>
      </c>
      <c r="F308" s="13" t="str">
        <f>_xlfn.XLOOKUP(Matka[[#This Row],[Nazwisko i Imię]],Licencje[Nazw i imię],Licencje[Szkoła],"",0)</f>
        <v/>
      </c>
      <c r="M308" s="14">
        <f>_xlfn.XLOOKUP(Matka[[#This Row],[1]],$B$2:$B$13,$C$2:$C$13,0,0)</f>
        <v>0</v>
      </c>
      <c r="N308" s="14">
        <f>_xlfn.XLOOKUP(Matka[[#This Row],[2]],$B$2:$B$13,$C$2:$C$13,0,0)</f>
        <v>0</v>
      </c>
      <c r="O308" s="14">
        <f>_xlfn.XLOOKUP(Matka[[#This Row],[3]],$B$2:$B$13,$C$2:$C$13,0,0)</f>
        <v>0</v>
      </c>
      <c r="P308" s="14">
        <f>_xlfn.XLOOKUP(Matka[[#This Row],[4]],$B$2:$B$13,$C$2:$C$13,0,0)</f>
        <v>0</v>
      </c>
      <c r="Q308" s="14">
        <f>_xlfn.XLOOKUP(Matka[[#This Row],[5]],$B$2:$B$13,$C$2:$C$13,0,0)</f>
        <v>0</v>
      </c>
      <c r="R308" s="14">
        <f>_xlfn.XLOOKUP(Matka[[#This Row],[6]],$B$2:$B$13,$C$2:$C$13,0,0)</f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4">
        <f t="shared" si="5"/>
        <v>0</v>
      </c>
      <c r="Z308" s="15">
        <f>SUM(Matka[[#This Row],[Edycja I]:[Sztafety V]])</f>
        <v>0</v>
      </c>
      <c r="AA308" s="14" t="str">
        <f>_xlfn.TEXTJOIN(" | ",1,Matka[[#This Row],[Top1]],Matka[[#This Row],[Top2]],Matka[[#This Row],[Top3]],Matka[[#This Row],[Top4]])</f>
        <v>99 | 99 | 99 | 99</v>
      </c>
      <c r="AB308" s="14">
        <f>IFERROR(SMALL(Matka[[#This Row],[1]:[6]],1),99)</f>
        <v>99</v>
      </c>
      <c r="AC308" s="14">
        <f>IFERROR(SMALL(Matka[[#This Row],[1]:[6]],2),99)</f>
        <v>99</v>
      </c>
      <c r="AD308" s="14">
        <f>IFERROR(SMALL(Matka[[#This Row],[1]:[6]],3),99)</f>
        <v>99</v>
      </c>
      <c r="AE308" s="14">
        <f>IFERROR(SMALL(Matka[[#This Row],[1]:[6]],4),99)</f>
        <v>99</v>
      </c>
    </row>
    <row r="309" spans="3:31" hidden="1" x14ac:dyDescent="0.25">
      <c r="C309" s="13" t="str">
        <f>_xlfn.XLOOKUP(Matka[[#This Row],[Nazwisko i Imię]],Licencje[Nazw i imię],Licencje[Płeć],"",0)</f>
        <v/>
      </c>
      <c r="D309" s="13" t="str">
        <f>_xlfn.XLOOKUP(Matka[[#This Row],[Nazwisko i Imię]],Licencje[Nazw i imię],Licencje[Kat.],"",0)</f>
        <v/>
      </c>
      <c r="E309" s="13" t="str">
        <f>_xlfn.XLOOKUP(Matka[[#This Row],[Nazwisko i Imię]],Licencje[Nazw i imię],Licencje[Klub],"",0)</f>
        <v/>
      </c>
      <c r="F309" s="13" t="str">
        <f>_xlfn.XLOOKUP(Matka[[#This Row],[Nazwisko i Imię]],Licencje[Nazw i imię],Licencje[Szkoła],"",0)</f>
        <v/>
      </c>
      <c r="M309" s="14">
        <f>_xlfn.XLOOKUP(Matka[[#This Row],[1]],$B$2:$B$13,$C$2:$C$13,0,0)</f>
        <v>0</v>
      </c>
      <c r="N309" s="14">
        <f>_xlfn.XLOOKUP(Matka[[#This Row],[2]],$B$2:$B$13,$C$2:$C$13,0,0)</f>
        <v>0</v>
      </c>
      <c r="O309" s="14">
        <f>_xlfn.XLOOKUP(Matka[[#This Row],[3]],$B$2:$B$13,$C$2:$C$13,0,0)</f>
        <v>0</v>
      </c>
      <c r="P309" s="14">
        <f>_xlfn.XLOOKUP(Matka[[#This Row],[4]],$B$2:$B$13,$C$2:$C$13,0,0)</f>
        <v>0</v>
      </c>
      <c r="Q309" s="14">
        <f>_xlfn.XLOOKUP(Matka[[#This Row],[5]],$B$2:$B$13,$C$2:$C$13,0,0)</f>
        <v>0</v>
      </c>
      <c r="R309" s="14">
        <f>_xlfn.XLOOKUP(Matka[[#This Row],[6]],$B$2:$B$13,$C$2:$C$13,0,0)</f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4">
        <f t="shared" si="5"/>
        <v>0</v>
      </c>
      <c r="Z309" s="15">
        <f>SUM(Matka[[#This Row],[Edycja I]:[Sztafety V]])</f>
        <v>0</v>
      </c>
      <c r="AA309" s="14" t="str">
        <f>_xlfn.TEXTJOIN(" | ",1,Matka[[#This Row],[Top1]],Matka[[#This Row],[Top2]],Matka[[#This Row],[Top3]],Matka[[#This Row],[Top4]])</f>
        <v>99 | 99 | 99 | 99</v>
      </c>
      <c r="AB309" s="14">
        <f>IFERROR(SMALL(Matka[[#This Row],[1]:[6]],1),99)</f>
        <v>99</v>
      </c>
      <c r="AC309" s="14">
        <f>IFERROR(SMALL(Matka[[#This Row],[1]:[6]],2),99)</f>
        <v>99</v>
      </c>
      <c r="AD309" s="14">
        <f>IFERROR(SMALL(Matka[[#This Row],[1]:[6]],3),99)</f>
        <v>99</v>
      </c>
      <c r="AE309" s="14">
        <f>IFERROR(SMALL(Matka[[#This Row],[1]:[6]],4),99)</f>
        <v>99</v>
      </c>
    </row>
    <row r="310" spans="3:31" hidden="1" x14ac:dyDescent="0.25">
      <c r="C310" s="13" t="str">
        <f>_xlfn.XLOOKUP(Matka[[#This Row],[Nazwisko i Imię]],Licencje[Nazw i imię],Licencje[Płeć],"",0)</f>
        <v/>
      </c>
      <c r="D310" s="13" t="str">
        <f>_xlfn.XLOOKUP(Matka[[#This Row],[Nazwisko i Imię]],Licencje[Nazw i imię],Licencje[Kat.],"",0)</f>
        <v/>
      </c>
      <c r="E310" s="13" t="str">
        <f>_xlfn.XLOOKUP(Matka[[#This Row],[Nazwisko i Imię]],Licencje[Nazw i imię],Licencje[Klub],"",0)</f>
        <v/>
      </c>
      <c r="F310" s="13" t="str">
        <f>_xlfn.XLOOKUP(Matka[[#This Row],[Nazwisko i Imię]],Licencje[Nazw i imię],Licencje[Szkoła],"",0)</f>
        <v/>
      </c>
      <c r="M310" s="14">
        <f>_xlfn.XLOOKUP(Matka[[#This Row],[1]],$B$2:$B$13,$C$2:$C$13,0,0)</f>
        <v>0</v>
      </c>
      <c r="N310" s="14">
        <f>_xlfn.XLOOKUP(Matka[[#This Row],[2]],$B$2:$B$13,$C$2:$C$13,0,0)</f>
        <v>0</v>
      </c>
      <c r="O310" s="14">
        <f>_xlfn.XLOOKUP(Matka[[#This Row],[3]],$B$2:$B$13,$C$2:$C$13,0,0)</f>
        <v>0</v>
      </c>
      <c r="P310" s="14">
        <f>_xlfn.XLOOKUP(Matka[[#This Row],[4]],$B$2:$B$13,$C$2:$C$13,0,0)</f>
        <v>0</v>
      </c>
      <c r="Q310" s="14">
        <f>_xlfn.XLOOKUP(Matka[[#This Row],[5]],$B$2:$B$13,$C$2:$C$13,0,0)</f>
        <v>0</v>
      </c>
      <c r="R310" s="14">
        <f>_xlfn.XLOOKUP(Matka[[#This Row],[6]],$B$2:$B$13,$C$2:$C$13,0,0)</f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4">
        <f t="shared" si="5"/>
        <v>0</v>
      </c>
      <c r="Z310" s="15">
        <f>SUM(Matka[[#This Row],[Edycja I]:[Sztafety V]])</f>
        <v>0</v>
      </c>
      <c r="AA310" s="14" t="str">
        <f>_xlfn.TEXTJOIN(" | ",1,Matka[[#This Row],[Top1]],Matka[[#This Row],[Top2]],Matka[[#This Row],[Top3]],Matka[[#This Row],[Top4]])</f>
        <v>99 | 99 | 99 | 99</v>
      </c>
      <c r="AB310" s="14">
        <f>IFERROR(SMALL(Matka[[#This Row],[1]:[6]],1),99)</f>
        <v>99</v>
      </c>
      <c r="AC310" s="14">
        <f>IFERROR(SMALL(Matka[[#This Row],[1]:[6]],2),99)</f>
        <v>99</v>
      </c>
      <c r="AD310" s="14">
        <f>IFERROR(SMALL(Matka[[#This Row],[1]:[6]],3),99)</f>
        <v>99</v>
      </c>
      <c r="AE310" s="14">
        <f>IFERROR(SMALL(Matka[[#This Row],[1]:[6]],4),99)</f>
        <v>99</v>
      </c>
    </row>
    <row r="311" spans="3:31" hidden="1" x14ac:dyDescent="0.25">
      <c r="C311" s="13" t="str">
        <f>_xlfn.XLOOKUP(Matka[[#This Row],[Nazwisko i Imię]],Licencje[Nazw i imię],Licencje[Płeć],"",0)</f>
        <v/>
      </c>
      <c r="D311" s="13" t="str">
        <f>_xlfn.XLOOKUP(Matka[[#This Row],[Nazwisko i Imię]],Licencje[Nazw i imię],Licencje[Kat.],"",0)</f>
        <v/>
      </c>
      <c r="E311" s="13" t="str">
        <f>_xlfn.XLOOKUP(Matka[[#This Row],[Nazwisko i Imię]],Licencje[Nazw i imię],Licencje[Klub],"",0)</f>
        <v/>
      </c>
      <c r="F311" s="13" t="str">
        <f>_xlfn.XLOOKUP(Matka[[#This Row],[Nazwisko i Imię]],Licencje[Nazw i imię],Licencje[Szkoła],"",0)</f>
        <v/>
      </c>
      <c r="M311" s="14">
        <f>_xlfn.XLOOKUP(Matka[[#This Row],[1]],$B$2:$B$13,$C$2:$C$13,0,0)</f>
        <v>0</v>
      </c>
      <c r="N311" s="14">
        <f>_xlfn.XLOOKUP(Matka[[#This Row],[2]],$B$2:$B$13,$C$2:$C$13,0,0)</f>
        <v>0</v>
      </c>
      <c r="O311" s="14">
        <f>_xlfn.XLOOKUP(Matka[[#This Row],[3]],$B$2:$B$13,$C$2:$C$13,0,0)</f>
        <v>0</v>
      </c>
      <c r="P311" s="14">
        <f>_xlfn.XLOOKUP(Matka[[#This Row],[4]],$B$2:$B$13,$C$2:$C$13,0,0)</f>
        <v>0</v>
      </c>
      <c r="Q311" s="14">
        <f>_xlfn.XLOOKUP(Matka[[#This Row],[5]],$B$2:$B$13,$C$2:$C$13,0,0)</f>
        <v>0</v>
      </c>
      <c r="R311" s="14">
        <f>_xlfn.XLOOKUP(Matka[[#This Row],[6]],$B$2:$B$13,$C$2:$C$13,0,0)</f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4">
        <f t="shared" si="5"/>
        <v>0</v>
      </c>
      <c r="Z311" s="15">
        <f>SUM(Matka[[#This Row],[Edycja I]:[Sztafety V]])</f>
        <v>0</v>
      </c>
      <c r="AA311" s="14" t="str">
        <f>_xlfn.TEXTJOIN(" | ",1,Matka[[#This Row],[Top1]],Matka[[#This Row],[Top2]],Matka[[#This Row],[Top3]],Matka[[#This Row],[Top4]])</f>
        <v>99 | 99 | 99 | 99</v>
      </c>
      <c r="AB311" s="14">
        <f>IFERROR(SMALL(Matka[[#This Row],[1]:[6]],1),99)</f>
        <v>99</v>
      </c>
      <c r="AC311" s="14">
        <f>IFERROR(SMALL(Matka[[#This Row],[1]:[6]],2),99)</f>
        <v>99</v>
      </c>
      <c r="AD311" s="14">
        <f>IFERROR(SMALL(Matka[[#This Row],[1]:[6]],3),99)</f>
        <v>99</v>
      </c>
      <c r="AE311" s="14">
        <f>IFERROR(SMALL(Matka[[#This Row],[1]:[6]],4),99)</f>
        <v>99</v>
      </c>
    </row>
    <row r="312" spans="3:31" hidden="1" x14ac:dyDescent="0.25">
      <c r="C312" s="13" t="str">
        <f>_xlfn.XLOOKUP(Matka[[#This Row],[Nazwisko i Imię]],Licencje[Nazw i imię],Licencje[Płeć],"",0)</f>
        <v/>
      </c>
      <c r="D312" s="13" t="str">
        <f>_xlfn.XLOOKUP(Matka[[#This Row],[Nazwisko i Imię]],Licencje[Nazw i imię],Licencje[Kat.],"",0)</f>
        <v/>
      </c>
      <c r="E312" s="13" t="str">
        <f>_xlfn.XLOOKUP(Matka[[#This Row],[Nazwisko i Imię]],Licencje[Nazw i imię],Licencje[Klub],"",0)</f>
        <v/>
      </c>
      <c r="F312" s="13" t="str">
        <f>_xlfn.XLOOKUP(Matka[[#This Row],[Nazwisko i Imię]],Licencje[Nazw i imię],Licencje[Szkoła],"",0)</f>
        <v/>
      </c>
      <c r="M312" s="14">
        <f>_xlfn.XLOOKUP(Matka[[#This Row],[1]],$B$2:$B$13,$C$2:$C$13,0,0)</f>
        <v>0</v>
      </c>
      <c r="N312" s="14">
        <f>_xlfn.XLOOKUP(Matka[[#This Row],[2]],$B$2:$B$13,$C$2:$C$13,0,0)</f>
        <v>0</v>
      </c>
      <c r="O312" s="14">
        <f>_xlfn.XLOOKUP(Matka[[#This Row],[3]],$B$2:$B$13,$C$2:$C$13,0,0)</f>
        <v>0</v>
      </c>
      <c r="P312" s="14">
        <f>_xlfn.XLOOKUP(Matka[[#This Row],[4]],$B$2:$B$13,$C$2:$C$13,0,0)</f>
        <v>0</v>
      </c>
      <c r="Q312" s="14">
        <f>_xlfn.XLOOKUP(Matka[[#This Row],[5]],$B$2:$B$13,$C$2:$C$13,0,0)</f>
        <v>0</v>
      </c>
      <c r="R312" s="14">
        <f>_xlfn.XLOOKUP(Matka[[#This Row],[6]],$B$2:$B$13,$C$2:$C$13,0,0)</f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4">
        <f t="shared" si="5"/>
        <v>0</v>
      </c>
      <c r="Z312" s="15">
        <f>SUM(Matka[[#This Row],[Edycja I]:[Sztafety V]])</f>
        <v>0</v>
      </c>
      <c r="AA312" s="14" t="str">
        <f>_xlfn.TEXTJOIN(" | ",1,Matka[[#This Row],[Top1]],Matka[[#This Row],[Top2]],Matka[[#This Row],[Top3]],Matka[[#This Row],[Top4]])</f>
        <v>99 | 99 | 99 | 99</v>
      </c>
      <c r="AB312" s="14">
        <f>IFERROR(SMALL(Matka[[#This Row],[1]:[6]],1),99)</f>
        <v>99</v>
      </c>
      <c r="AC312" s="14">
        <f>IFERROR(SMALL(Matka[[#This Row],[1]:[6]],2),99)</f>
        <v>99</v>
      </c>
      <c r="AD312" s="14">
        <f>IFERROR(SMALL(Matka[[#This Row],[1]:[6]],3),99)</f>
        <v>99</v>
      </c>
      <c r="AE312" s="14">
        <f>IFERROR(SMALL(Matka[[#This Row],[1]:[6]],4),99)</f>
        <v>99</v>
      </c>
    </row>
    <row r="313" spans="3:31" hidden="1" x14ac:dyDescent="0.25">
      <c r="C313" s="13" t="str">
        <f>_xlfn.XLOOKUP(Matka[[#This Row],[Nazwisko i Imię]],Licencje[Nazw i imię],Licencje[Płeć],"",0)</f>
        <v/>
      </c>
      <c r="D313" s="13" t="str">
        <f>_xlfn.XLOOKUP(Matka[[#This Row],[Nazwisko i Imię]],Licencje[Nazw i imię],Licencje[Kat.],"",0)</f>
        <v/>
      </c>
      <c r="E313" s="13" t="str">
        <f>_xlfn.XLOOKUP(Matka[[#This Row],[Nazwisko i Imię]],Licencje[Nazw i imię],Licencje[Klub],"",0)</f>
        <v/>
      </c>
      <c r="F313" s="13" t="str">
        <f>_xlfn.XLOOKUP(Matka[[#This Row],[Nazwisko i Imię]],Licencje[Nazw i imię],Licencje[Szkoła],"",0)</f>
        <v/>
      </c>
      <c r="M313" s="14">
        <f>_xlfn.XLOOKUP(Matka[[#This Row],[1]],$B$2:$B$13,$C$2:$C$13,0,0)</f>
        <v>0</v>
      </c>
      <c r="N313" s="14">
        <f>_xlfn.XLOOKUP(Matka[[#This Row],[2]],$B$2:$B$13,$C$2:$C$13,0,0)</f>
        <v>0</v>
      </c>
      <c r="O313" s="14">
        <f>_xlfn.XLOOKUP(Matka[[#This Row],[3]],$B$2:$B$13,$C$2:$C$13,0,0)</f>
        <v>0</v>
      </c>
      <c r="P313" s="14">
        <f>_xlfn.XLOOKUP(Matka[[#This Row],[4]],$B$2:$B$13,$C$2:$C$13,0,0)</f>
        <v>0</v>
      </c>
      <c r="Q313" s="14">
        <f>_xlfn.XLOOKUP(Matka[[#This Row],[5]],$B$2:$B$13,$C$2:$C$13,0,0)</f>
        <v>0</v>
      </c>
      <c r="R313" s="14">
        <f>_xlfn.XLOOKUP(Matka[[#This Row],[6]],$B$2:$B$13,$C$2:$C$13,0,0)</f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4">
        <f t="shared" si="5"/>
        <v>0</v>
      </c>
      <c r="Z313" s="15">
        <f>SUM(Matka[[#This Row],[Edycja I]:[Sztafety V]])</f>
        <v>0</v>
      </c>
      <c r="AA313" s="14" t="str">
        <f>_xlfn.TEXTJOIN(" | ",1,Matka[[#This Row],[Top1]],Matka[[#This Row],[Top2]],Matka[[#This Row],[Top3]],Matka[[#This Row],[Top4]])</f>
        <v>99 | 99 | 99 | 99</v>
      </c>
      <c r="AB313" s="14">
        <f>IFERROR(SMALL(Matka[[#This Row],[1]:[6]],1),99)</f>
        <v>99</v>
      </c>
      <c r="AC313" s="14">
        <f>IFERROR(SMALL(Matka[[#This Row],[1]:[6]],2),99)</f>
        <v>99</v>
      </c>
      <c r="AD313" s="14">
        <f>IFERROR(SMALL(Matka[[#This Row],[1]:[6]],3),99)</f>
        <v>99</v>
      </c>
      <c r="AE313" s="14">
        <f>IFERROR(SMALL(Matka[[#This Row],[1]:[6]],4),99)</f>
        <v>99</v>
      </c>
    </row>
    <row r="314" spans="3:31" hidden="1" x14ac:dyDescent="0.25">
      <c r="C314" s="13" t="str">
        <f>_xlfn.XLOOKUP(Matka[[#This Row],[Nazwisko i Imię]],Licencje[Nazw i imię],Licencje[Płeć],"",0)</f>
        <v/>
      </c>
      <c r="D314" s="13" t="str">
        <f>_xlfn.XLOOKUP(Matka[[#This Row],[Nazwisko i Imię]],Licencje[Nazw i imię],Licencje[Kat.],"",0)</f>
        <v/>
      </c>
      <c r="E314" s="13" t="str">
        <f>_xlfn.XLOOKUP(Matka[[#This Row],[Nazwisko i Imię]],Licencje[Nazw i imię],Licencje[Klub],"",0)</f>
        <v/>
      </c>
      <c r="F314" s="13" t="str">
        <f>_xlfn.XLOOKUP(Matka[[#This Row],[Nazwisko i Imię]],Licencje[Nazw i imię],Licencje[Szkoła],"",0)</f>
        <v/>
      </c>
      <c r="M314" s="14">
        <f>_xlfn.XLOOKUP(Matka[[#This Row],[1]],$B$2:$B$13,$C$2:$C$13,0,0)</f>
        <v>0</v>
      </c>
      <c r="N314" s="14">
        <f>_xlfn.XLOOKUP(Matka[[#This Row],[2]],$B$2:$B$13,$C$2:$C$13,0,0)</f>
        <v>0</v>
      </c>
      <c r="O314" s="14">
        <f>_xlfn.XLOOKUP(Matka[[#This Row],[3]],$B$2:$B$13,$C$2:$C$13,0,0)</f>
        <v>0</v>
      </c>
      <c r="P314" s="14">
        <f>_xlfn.XLOOKUP(Matka[[#This Row],[4]],$B$2:$B$13,$C$2:$C$13,0,0)</f>
        <v>0</v>
      </c>
      <c r="Q314" s="14">
        <f>_xlfn.XLOOKUP(Matka[[#This Row],[5]],$B$2:$B$13,$C$2:$C$13,0,0)</f>
        <v>0</v>
      </c>
      <c r="R314" s="14">
        <f>_xlfn.XLOOKUP(Matka[[#This Row],[6]],$B$2:$B$13,$C$2:$C$13,0,0)</f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4">
        <f t="shared" si="5"/>
        <v>0</v>
      </c>
      <c r="Z314" s="15">
        <f>SUM(Matka[[#This Row],[Edycja I]:[Sztafety V]])</f>
        <v>0</v>
      </c>
      <c r="AA314" s="14" t="str">
        <f>_xlfn.TEXTJOIN(" | ",1,Matka[[#This Row],[Top1]],Matka[[#This Row],[Top2]],Matka[[#This Row],[Top3]],Matka[[#This Row],[Top4]])</f>
        <v>99 | 99 | 99 | 99</v>
      </c>
      <c r="AB314" s="14">
        <f>IFERROR(SMALL(Matka[[#This Row],[1]:[6]],1),99)</f>
        <v>99</v>
      </c>
      <c r="AC314" s="14">
        <f>IFERROR(SMALL(Matka[[#This Row],[1]:[6]],2),99)</f>
        <v>99</v>
      </c>
      <c r="AD314" s="14">
        <f>IFERROR(SMALL(Matka[[#This Row],[1]:[6]],3),99)</f>
        <v>99</v>
      </c>
      <c r="AE314" s="14">
        <f>IFERROR(SMALL(Matka[[#This Row],[1]:[6]],4),99)</f>
        <v>99</v>
      </c>
    </row>
    <row r="315" spans="3:31" hidden="1" x14ac:dyDescent="0.25">
      <c r="C315" s="13" t="str">
        <f>_xlfn.XLOOKUP(Matka[[#This Row],[Nazwisko i Imię]],Licencje[Nazw i imię],Licencje[Płeć],"",0)</f>
        <v/>
      </c>
      <c r="D315" s="13" t="str">
        <f>_xlfn.XLOOKUP(Matka[[#This Row],[Nazwisko i Imię]],Licencje[Nazw i imię],Licencje[Kat.],"",0)</f>
        <v/>
      </c>
      <c r="E315" s="13" t="str">
        <f>_xlfn.XLOOKUP(Matka[[#This Row],[Nazwisko i Imię]],Licencje[Nazw i imię],Licencje[Klub],"",0)</f>
        <v/>
      </c>
      <c r="F315" s="13" t="str">
        <f>_xlfn.XLOOKUP(Matka[[#This Row],[Nazwisko i Imię]],Licencje[Nazw i imię],Licencje[Szkoła],"",0)</f>
        <v/>
      </c>
      <c r="M315" s="14">
        <f>_xlfn.XLOOKUP(Matka[[#This Row],[1]],$B$2:$B$13,$C$2:$C$13,0,0)</f>
        <v>0</v>
      </c>
      <c r="N315" s="14">
        <f>_xlfn.XLOOKUP(Matka[[#This Row],[2]],$B$2:$B$13,$C$2:$C$13,0,0)</f>
        <v>0</v>
      </c>
      <c r="O315" s="14">
        <f>_xlfn.XLOOKUP(Matka[[#This Row],[3]],$B$2:$B$13,$C$2:$C$13,0,0)</f>
        <v>0</v>
      </c>
      <c r="P315" s="14">
        <f>_xlfn.XLOOKUP(Matka[[#This Row],[4]],$B$2:$B$13,$C$2:$C$13,0,0)</f>
        <v>0</v>
      </c>
      <c r="Q315" s="14">
        <f>_xlfn.XLOOKUP(Matka[[#This Row],[5]],$B$2:$B$13,$C$2:$C$13,0,0)</f>
        <v>0</v>
      </c>
      <c r="R315" s="14">
        <f>_xlfn.XLOOKUP(Matka[[#This Row],[6]],$B$2:$B$13,$C$2:$C$13,0,0)</f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4">
        <f t="shared" si="5"/>
        <v>0</v>
      </c>
      <c r="Z315" s="15">
        <f>SUM(Matka[[#This Row],[Edycja I]:[Sztafety V]])</f>
        <v>0</v>
      </c>
      <c r="AA315" s="14" t="str">
        <f>_xlfn.TEXTJOIN(" | ",1,Matka[[#This Row],[Top1]],Matka[[#This Row],[Top2]],Matka[[#This Row],[Top3]],Matka[[#This Row],[Top4]])</f>
        <v>99 | 99 | 99 | 99</v>
      </c>
      <c r="AB315" s="14">
        <f>IFERROR(SMALL(Matka[[#This Row],[1]:[6]],1),99)</f>
        <v>99</v>
      </c>
      <c r="AC315" s="14">
        <f>IFERROR(SMALL(Matka[[#This Row],[1]:[6]],2),99)</f>
        <v>99</v>
      </c>
      <c r="AD315" s="14">
        <f>IFERROR(SMALL(Matka[[#This Row],[1]:[6]],3),99)</f>
        <v>99</v>
      </c>
      <c r="AE315" s="14">
        <f>IFERROR(SMALL(Matka[[#This Row],[1]:[6]],4),99)</f>
        <v>99</v>
      </c>
    </row>
    <row r="316" spans="3:31" hidden="1" x14ac:dyDescent="0.25">
      <c r="C316" s="13" t="str">
        <f>_xlfn.XLOOKUP(Matka[[#This Row],[Nazwisko i Imię]],Licencje[Nazw i imię],Licencje[Płeć],"",0)</f>
        <v/>
      </c>
      <c r="D316" s="13" t="str">
        <f>_xlfn.XLOOKUP(Matka[[#This Row],[Nazwisko i Imię]],Licencje[Nazw i imię],Licencje[Kat.],"",0)</f>
        <v/>
      </c>
      <c r="E316" s="13" t="str">
        <f>_xlfn.XLOOKUP(Matka[[#This Row],[Nazwisko i Imię]],Licencje[Nazw i imię],Licencje[Klub],"",0)</f>
        <v/>
      </c>
      <c r="F316" s="13" t="str">
        <f>_xlfn.XLOOKUP(Matka[[#This Row],[Nazwisko i Imię]],Licencje[Nazw i imię],Licencje[Szkoła],"",0)</f>
        <v/>
      </c>
      <c r="M316" s="14">
        <f>_xlfn.XLOOKUP(Matka[[#This Row],[1]],$B$2:$B$13,$C$2:$C$13,0,0)</f>
        <v>0</v>
      </c>
      <c r="N316" s="14">
        <f>_xlfn.XLOOKUP(Matka[[#This Row],[2]],$B$2:$B$13,$C$2:$C$13,0,0)</f>
        <v>0</v>
      </c>
      <c r="O316" s="14">
        <f>_xlfn.XLOOKUP(Matka[[#This Row],[3]],$B$2:$B$13,$C$2:$C$13,0,0)</f>
        <v>0</v>
      </c>
      <c r="P316" s="14">
        <f>_xlfn.XLOOKUP(Matka[[#This Row],[4]],$B$2:$B$13,$C$2:$C$13,0,0)</f>
        <v>0</v>
      </c>
      <c r="Q316" s="14">
        <f>_xlfn.XLOOKUP(Matka[[#This Row],[5]],$B$2:$B$13,$C$2:$C$13,0,0)</f>
        <v>0</v>
      </c>
      <c r="R316" s="14">
        <f>_xlfn.XLOOKUP(Matka[[#This Row],[6]],$B$2:$B$13,$C$2:$C$13,0,0)</f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4">
        <f t="shared" si="5"/>
        <v>0</v>
      </c>
      <c r="Z316" s="15">
        <f>SUM(Matka[[#This Row],[Edycja I]:[Sztafety V]])</f>
        <v>0</v>
      </c>
      <c r="AA316" s="14" t="str">
        <f>_xlfn.TEXTJOIN(" | ",1,Matka[[#This Row],[Top1]],Matka[[#This Row],[Top2]],Matka[[#This Row],[Top3]],Matka[[#This Row],[Top4]])</f>
        <v>99 | 99 | 99 | 99</v>
      </c>
      <c r="AB316" s="14">
        <f>IFERROR(SMALL(Matka[[#This Row],[1]:[6]],1),99)</f>
        <v>99</v>
      </c>
      <c r="AC316" s="14">
        <f>IFERROR(SMALL(Matka[[#This Row],[1]:[6]],2),99)</f>
        <v>99</v>
      </c>
      <c r="AD316" s="14">
        <f>IFERROR(SMALL(Matka[[#This Row],[1]:[6]],3),99)</f>
        <v>99</v>
      </c>
      <c r="AE316" s="14">
        <f>IFERROR(SMALL(Matka[[#This Row],[1]:[6]],4),99)</f>
        <v>99</v>
      </c>
    </row>
    <row r="317" spans="3:31" hidden="1" x14ac:dyDescent="0.25">
      <c r="C317" s="13" t="str">
        <f>_xlfn.XLOOKUP(Matka[[#This Row],[Nazwisko i Imię]],Licencje[Nazw i imię],Licencje[Płeć],"",0)</f>
        <v/>
      </c>
      <c r="D317" s="13" t="str">
        <f>_xlfn.XLOOKUP(Matka[[#This Row],[Nazwisko i Imię]],Licencje[Nazw i imię],Licencje[Kat.],"",0)</f>
        <v/>
      </c>
      <c r="E317" s="13" t="str">
        <f>_xlfn.XLOOKUP(Matka[[#This Row],[Nazwisko i Imię]],Licencje[Nazw i imię],Licencje[Klub],"",0)</f>
        <v/>
      </c>
      <c r="F317" s="13" t="str">
        <f>_xlfn.XLOOKUP(Matka[[#This Row],[Nazwisko i Imię]],Licencje[Nazw i imię],Licencje[Szkoła],"",0)</f>
        <v/>
      </c>
      <c r="M317" s="14">
        <f>_xlfn.XLOOKUP(Matka[[#This Row],[1]],$B$2:$B$13,$C$2:$C$13,0,0)</f>
        <v>0</v>
      </c>
      <c r="N317" s="14">
        <f>_xlfn.XLOOKUP(Matka[[#This Row],[2]],$B$2:$B$13,$C$2:$C$13,0,0)</f>
        <v>0</v>
      </c>
      <c r="O317" s="14">
        <f>_xlfn.XLOOKUP(Matka[[#This Row],[3]],$B$2:$B$13,$C$2:$C$13,0,0)</f>
        <v>0</v>
      </c>
      <c r="P317" s="14">
        <f>_xlfn.XLOOKUP(Matka[[#This Row],[4]],$B$2:$B$13,$C$2:$C$13,0,0)</f>
        <v>0</v>
      </c>
      <c r="Q317" s="14">
        <f>_xlfn.XLOOKUP(Matka[[#This Row],[5]],$B$2:$B$13,$C$2:$C$13,0,0)</f>
        <v>0</v>
      </c>
      <c r="R317" s="14">
        <f>_xlfn.XLOOKUP(Matka[[#This Row],[6]],$B$2:$B$13,$C$2:$C$13,0,0)</f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4">
        <f t="shared" si="5"/>
        <v>0</v>
      </c>
      <c r="Z317" s="15">
        <f>SUM(Matka[[#This Row],[Edycja I]:[Sztafety V]])</f>
        <v>0</v>
      </c>
      <c r="AA317" s="14" t="str">
        <f>_xlfn.TEXTJOIN(" | ",1,Matka[[#This Row],[Top1]],Matka[[#This Row],[Top2]],Matka[[#This Row],[Top3]],Matka[[#This Row],[Top4]])</f>
        <v>99 | 99 | 99 | 99</v>
      </c>
      <c r="AB317" s="14">
        <f>IFERROR(SMALL(Matka[[#This Row],[1]:[6]],1),99)</f>
        <v>99</v>
      </c>
      <c r="AC317" s="14">
        <f>IFERROR(SMALL(Matka[[#This Row],[1]:[6]],2),99)</f>
        <v>99</v>
      </c>
      <c r="AD317" s="14">
        <f>IFERROR(SMALL(Matka[[#This Row],[1]:[6]],3),99)</f>
        <v>99</v>
      </c>
      <c r="AE317" s="14">
        <f>IFERROR(SMALL(Matka[[#This Row],[1]:[6]],4),99)</f>
        <v>99</v>
      </c>
    </row>
    <row r="318" spans="3:31" hidden="1" x14ac:dyDescent="0.25">
      <c r="C318" s="13" t="str">
        <f>_xlfn.XLOOKUP(Matka[[#This Row],[Nazwisko i Imię]],Licencje[Nazw i imię],Licencje[Płeć],"",0)</f>
        <v/>
      </c>
      <c r="D318" s="13" t="str">
        <f>_xlfn.XLOOKUP(Matka[[#This Row],[Nazwisko i Imię]],Licencje[Nazw i imię],Licencje[Kat.],"",0)</f>
        <v/>
      </c>
      <c r="E318" s="13" t="str">
        <f>_xlfn.XLOOKUP(Matka[[#This Row],[Nazwisko i Imię]],Licencje[Nazw i imię],Licencje[Klub],"",0)</f>
        <v/>
      </c>
      <c r="F318" s="13" t="str">
        <f>_xlfn.XLOOKUP(Matka[[#This Row],[Nazwisko i Imię]],Licencje[Nazw i imię],Licencje[Szkoła],"",0)</f>
        <v/>
      </c>
      <c r="M318" s="14">
        <f>_xlfn.XLOOKUP(Matka[[#This Row],[1]],$B$2:$B$13,$C$2:$C$13,0,0)</f>
        <v>0</v>
      </c>
      <c r="N318" s="14">
        <f>_xlfn.XLOOKUP(Matka[[#This Row],[2]],$B$2:$B$13,$C$2:$C$13,0,0)</f>
        <v>0</v>
      </c>
      <c r="O318" s="14">
        <f>_xlfn.XLOOKUP(Matka[[#This Row],[3]],$B$2:$B$13,$C$2:$C$13,0,0)</f>
        <v>0</v>
      </c>
      <c r="P318" s="14">
        <f>_xlfn.XLOOKUP(Matka[[#This Row],[4]],$B$2:$B$13,$C$2:$C$13,0,0)</f>
        <v>0</v>
      </c>
      <c r="Q318" s="14">
        <f>_xlfn.XLOOKUP(Matka[[#This Row],[5]],$B$2:$B$13,$C$2:$C$13,0,0)</f>
        <v>0</v>
      </c>
      <c r="R318" s="14">
        <f>_xlfn.XLOOKUP(Matka[[#This Row],[6]],$B$2:$B$13,$C$2:$C$13,0,0)</f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4">
        <f t="shared" si="5"/>
        <v>0</v>
      </c>
      <c r="Z318" s="15">
        <f>SUM(Matka[[#This Row],[Edycja I]:[Sztafety V]])</f>
        <v>0</v>
      </c>
      <c r="AA318" s="14" t="str">
        <f>_xlfn.TEXTJOIN(" | ",1,Matka[[#This Row],[Top1]],Matka[[#This Row],[Top2]],Matka[[#This Row],[Top3]],Matka[[#This Row],[Top4]])</f>
        <v>99 | 99 | 99 | 99</v>
      </c>
      <c r="AB318" s="14">
        <f>IFERROR(SMALL(Matka[[#This Row],[1]:[6]],1),99)</f>
        <v>99</v>
      </c>
      <c r="AC318" s="14">
        <f>IFERROR(SMALL(Matka[[#This Row],[1]:[6]],2),99)</f>
        <v>99</v>
      </c>
      <c r="AD318" s="14">
        <f>IFERROR(SMALL(Matka[[#This Row],[1]:[6]],3),99)</f>
        <v>99</v>
      </c>
      <c r="AE318" s="14">
        <f>IFERROR(SMALL(Matka[[#This Row],[1]:[6]],4),99)</f>
        <v>99</v>
      </c>
    </row>
    <row r="319" spans="3:31" hidden="1" x14ac:dyDescent="0.25">
      <c r="C319" s="13" t="str">
        <f>_xlfn.XLOOKUP(Matka[[#This Row],[Nazwisko i Imię]],Licencje[Nazw i imię],Licencje[Płeć],"",0)</f>
        <v/>
      </c>
      <c r="D319" s="13" t="str">
        <f>_xlfn.XLOOKUP(Matka[[#This Row],[Nazwisko i Imię]],Licencje[Nazw i imię],Licencje[Kat.],"",0)</f>
        <v/>
      </c>
      <c r="E319" s="13" t="str">
        <f>_xlfn.XLOOKUP(Matka[[#This Row],[Nazwisko i Imię]],Licencje[Nazw i imię],Licencje[Klub],"",0)</f>
        <v/>
      </c>
      <c r="F319" s="13" t="str">
        <f>_xlfn.XLOOKUP(Matka[[#This Row],[Nazwisko i Imię]],Licencje[Nazw i imię],Licencje[Szkoła],"",0)</f>
        <v/>
      </c>
      <c r="M319" s="14">
        <f>_xlfn.XLOOKUP(Matka[[#This Row],[1]],$B$2:$B$13,$C$2:$C$13,0,0)</f>
        <v>0</v>
      </c>
      <c r="N319" s="14">
        <f>_xlfn.XLOOKUP(Matka[[#This Row],[2]],$B$2:$B$13,$C$2:$C$13,0,0)</f>
        <v>0</v>
      </c>
      <c r="O319" s="14">
        <f>_xlfn.XLOOKUP(Matka[[#This Row],[3]],$B$2:$B$13,$C$2:$C$13,0,0)</f>
        <v>0</v>
      </c>
      <c r="P319" s="14">
        <f>_xlfn.XLOOKUP(Matka[[#This Row],[4]],$B$2:$B$13,$C$2:$C$13,0,0)</f>
        <v>0</v>
      </c>
      <c r="Q319" s="14">
        <f>_xlfn.XLOOKUP(Matka[[#This Row],[5]],$B$2:$B$13,$C$2:$C$13,0,0)</f>
        <v>0</v>
      </c>
      <c r="R319" s="14">
        <f>_xlfn.XLOOKUP(Matka[[#This Row],[6]],$B$2:$B$13,$C$2:$C$13,0,0)</f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4">
        <f t="shared" si="5"/>
        <v>0</v>
      </c>
      <c r="Z319" s="15">
        <f>SUM(Matka[[#This Row],[Edycja I]:[Sztafety V]])</f>
        <v>0</v>
      </c>
      <c r="AA319" s="14" t="str">
        <f>_xlfn.TEXTJOIN(" | ",1,Matka[[#This Row],[Top1]],Matka[[#This Row],[Top2]],Matka[[#This Row],[Top3]],Matka[[#This Row],[Top4]])</f>
        <v>99 | 99 | 99 | 99</v>
      </c>
      <c r="AB319" s="14">
        <f>IFERROR(SMALL(Matka[[#This Row],[1]:[6]],1),99)</f>
        <v>99</v>
      </c>
      <c r="AC319" s="14">
        <f>IFERROR(SMALL(Matka[[#This Row],[1]:[6]],2),99)</f>
        <v>99</v>
      </c>
      <c r="AD319" s="14">
        <f>IFERROR(SMALL(Matka[[#This Row],[1]:[6]],3),99)</f>
        <v>99</v>
      </c>
      <c r="AE319" s="14">
        <f>IFERROR(SMALL(Matka[[#This Row],[1]:[6]],4),99)</f>
        <v>99</v>
      </c>
    </row>
    <row r="320" spans="3:31" hidden="1" x14ac:dyDescent="0.25">
      <c r="C320" s="13" t="str">
        <f>_xlfn.XLOOKUP(Matka[[#This Row],[Nazwisko i Imię]],Licencje[Nazw i imię],Licencje[Płeć],"",0)</f>
        <v/>
      </c>
      <c r="D320" s="13" t="str">
        <f>_xlfn.XLOOKUP(Matka[[#This Row],[Nazwisko i Imię]],Licencje[Nazw i imię],Licencje[Kat.],"",0)</f>
        <v/>
      </c>
      <c r="E320" s="13" t="str">
        <f>_xlfn.XLOOKUP(Matka[[#This Row],[Nazwisko i Imię]],Licencje[Nazw i imię],Licencje[Klub],"",0)</f>
        <v/>
      </c>
      <c r="F320" s="13" t="str">
        <f>_xlfn.XLOOKUP(Matka[[#This Row],[Nazwisko i Imię]],Licencje[Nazw i imię],Licencje[Szkoła],"",0)</f>
        <v/>
      </c>
      <c r="M320" s="14">
        <f>_xlfn.XLOOKUP(Matka[[#This Row],[1]],$B$2:$B$13,$C$2:$C$13,0,0)</f>
        <v>0</v>
      </c>
      <c r="N320" s="14">
        <f>_xlfn.XLOOKUP(Matka[[#This Row],[2]],$B$2:$B$13,$C$2:$C$13,0,0)</f>
        <v>0</v>
      </c>
      <c r="O320" s="14">
        <f>_xlfn.XLOOKUP(Matka[[#This Row],[3]],$B$2:$B$13,$C$2:$C$13,0,0)</f>
        <v>0</v>
      </c>
      <c r="P320" s="14">
        <f>_xlfn.XLOOKUP(Matka[[#This Row],[4]],$B$2:$B$13,$C$2:$C$13,0,0)</f>
        <v>0</v>
      </c>
      <c r="Q320" s="14">
        <f>_xlfn.XLOOKUP(Matka[[#This Row],[5]],$B$2:$B$13,$C$2:$C$13,0,0)</f>
        <v>0</v>
      </c>
      <c r="R320" s="14">
        <f>_xlfn.XLOOKUP(Matka[[#This Row],[6]],$B$2:$B$13,$C$2:$C$13,0,0)</f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4">
        <f t="shared" si="5"/>
        <v>0</v>
      </c>
      <c r="Z320" s="15">
        <f>SUM(Matka[[#This Row],[Edycja I]:[Sztafety V]])</f>
        <v>0</v>
      </c>
      <c r="AA320" s="14" t="str">
        <f>_xlfn.TEXTJOIN(" | ",1,Matka[[#This Row],[Top1]],Matka[[#This Row],[Top2]],Matka[[#This Row],[Top3]],Matka[[#This Row],[Top4]])</f>
        <v>99 | 99 | 99 | 99</v>
      </c>
      <c r="AB320" s="14">
        <f>IFERROR(SMALL(Matka[[#This Row],[1]:[6]],1),99)</f>
        <v>99</v>
      </c>
      <c r="AC320" s="14">
        <f>IFERROR(SMALL(Matka[[#This Row],[1]:[6]],2),99)</f>
        <v>99</v>
      </c>
      <c r="AD320" s="14">
        <f>IFERROR(SMALL(Matka[[#This Row],[1]:[6]],3),99)</f>
        <v>99</v>
      </c>
      <c r="AE320" s="14">
        <f>IFERROR(SMALL(Matka[[#This Row],[1]:[6]],4),99)</f>
        <v>99</v>
      </c>
    </row>
    <row r="321" spans="3:31" hidden="1" x14ac:dyDescent="0.25">
      <c r="C321" s="13" t="str">
        <f>_xlfn.XLOOKUP(Matka[[#This Row],[Nazwisko i Imię]],Licencje[Nazw i imię],Licencje[Płeć],"",0)</f>
        <v/>
      </c>
      <c r="D321" s="13" t="str">
        <f>_xlfn.XLOOKUP(Matka[[#This Row],[Nazwisko i Imię]],Licencje[Nazw i imię],Licencje[Kat.],"",0)</f>
        <v/>
      </c>
      <c r="E321" s="13" t="str">
        <f>_xlfn.XLOOKUP(Matka[[#This Row],[Nazwisko i Imię]],Licencje[Nazw i imię],Licencje[Klub],"",0)</f>
        <v/>
      </c>
      <c r="F321" s="13" t="str">
        <f>_xlfn.XLOOKUP(Matka[[#This Row],[Nazwisko i Imię]],Licencje[Nazw i imię],Licencje[Szkoła],"",0)</f>
        <v/>
      </c>
      <c r="M321" s="14">
        <f>_xlfn.XLOOKUP(Matka[[#This Row],[1]],$B$2:$B$13,$C$2:$C$13,0,0)</f>
        <v>0</v>
      </c>
      <c r="N321" s="14">
        <f>_xlfn.XLOOKUP(Matka[[#This Row],[2]],$B$2:$B$13,$C$2:$C$13,0,0)</f>
        <v>0</v>
      </c>
      <c r="O321" s="14">
        <f>_xlfn.XLOOKUP(Matka[[#This Row],[3]],$B$2:$B$13,$C$2:$C$13,0,0)</f>
        <v>0</v>
      </c>
      <c r="P321" s="14">
        <f>_xlfn.XLOOKUP(Matka[[#This Row],[4]],$B$2:$B$13,$C$2:$C$13,0,0)</f>
        <v>0</v>
      </c>
      <c r="Q321" s="14">
        <f>_xlfn.XLOOKUP(Matka[[#This Row],[5]],$B$2:$B$13,$C$2:$C$13,0,0)</f>
        <v>0</v>
      </c>
      <c r="R321" s="14">
        <f>_xlfn.XLOOKUP(Matka[[#This Row],[6]],$B$2:$B$13,$C$2:$C$13,0,0)</f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0</v>
      </c>
      <c r="Y321" s="14">
        <f t="shared" si="5"/>
        <v>0</v>
      </c>
      <c r="Z321" s="15">
        <f>SUM(Matka[[#This Row],[Edycja I]:[Sztafety V]])</f>
        <v>0</v>
      </c>
      <c r="AA321" s="14" t="str">
        <f>_xlfn.TEXTJOIN(" | ",1,Matka[[#This Row],[Top1]],Matka[[#This Row],[Top2]],Matka[[#This Row],[Top3]],Matka[[#This Row],[Top4]])</f>
        <v>99 | 99 | 99 | 99</v>
      </c>
      <c r="AB321" s="14">
        <f>IFERROR(SMALL(Matka[[#This Row],[1]:[6]],1),99)</f>
        <v>99</v>
      </c>
      <c r="AC321" s="14">
        <f>IFERROR(SMALL(Matka[[#This Row],[1]:[6]],2),99)</f>
        <v>99</v>
      </c>
      <c r="AD321" s="14">
        <f>IFERROR(SMALL(Matka[[#This Row],[1]:[6]],3),99)</f>
        <v>99</v>
      </c>
      <c r="AE321" s="14">
        <f>IFERROR(SMALL(Matka[[#This Row],[1]:[6]],4),99)</f>
        <v>99</v>
      </c>
    </row>
    <row r="322" spans="3:31" hidden="1" x14ac:dyDescent="0.25">
      <c r="C322" s="13" t="str">
        <f>_xlfn.XLOOKUP(Matka[[#This Row],[Nazwisko i Imię]],Licencje[Nazw i imię],Licencje[Płeć],"",0)</f>
        <v/>
      </c>
      <c r="D322" s="13" t="str">
        <f>_xlfn.XLOOKUP(Matka[[#This Row],[Nazwisko i Imię]],Licencje[Nazw i imię],Licencje[Kat.],"",0)</f>
        <v/>
      </c>
      <c r="E322" s="13" t="str">
        <f>_xlfn.XLOOKUP(Matka[[#This Row],[Nazwisko i Imię]],Licencje[Nazw i imię],Licencje[Klub],"",0)</f>
        <v/>
      </c>
      <c r="F322" s="13" t="str">
        <f>_xlfn.XLOOKUP(Matka[[#This Row],[Nazwisko i Imię]],Licencje[Nazw i imię],Licencje[Szkoła],"",0)</f>
        <v/>
      </c>
      <c r="M322" s="14">
        <f>_xlfn.XLOOKUP(Matka[[#This Row],[1]],$B$2:$B$13,$C$2:$C$13,0,0)</f>
        <v>0</v>
      </c>
      <c r="N322" s="14">
        <f>_xlfn.XLOOKUP(Matka[[#This Row],[2]],$B$2:$B$13,$C$2:$C$13,0,0)</f>
        <v>0</v>
      </c>
      <c r="O322" s="14">
        <f>_xlfn.XLOOKUP(Matka[[#This Row],[3]],$B$2:$B$13,$C$2:$C$13,0,0)</f>
        <v>0</v>
      </c>
      <c r="P322" s="14">
        <f>_xlfn.XLOOKUP(Matka[[#This Row],[4]],$B$2:$B$13,$C$2:$C$13,0,0)</f>
        <v>0</v>
      </c>
      <c r="Q322" s="14">
        <f>_xlfn.XLOOKUP(Matka[[#This Row],[5]],$B$2:$B$13,$C$2:$C$13,0,0)</f>
        <v>0</v>
      </c>
      <c r="R322" s="14">
        <f>_xlfn.XLOOKUP(Matka[[#This Row],[6]],$B$2:$B$13,$C$2:$C$13,0,0)</f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4">
        <f t="shared" si="5"/>
        <v>0</v>
      </c>
      <c r="Z322" s="15">
        <f>SUM(Matka[[#This Row],[Edycja I]:[Sztafety V]])</f>
        <v>0</v>
      </c>
      <c r="AA322" s="14" t="str">
        <f>_xlfn.TEXTJOIN(" | ",1,Matka[[#This Row],[Top1]],Matka[[#This Row],[Top2]],Matka[[#This Row],[Top3]],Matka[[#This Row],[Top4]])</f>
        <v>99 | 99 | 99 | 99</v>
      </c>
      <c r="AB322" s="14">
        <f>IFERROR(SMALL(Matka[[#This Row],[1]:[6]],1),99)</f>
        <v>99</v>
      </c>
      <c r="AC322" s="14">
        <f>IFERROR(SMALL(Matka[[#This Row],[1]:[6]],2),99)</f>
        <v>99</v>
      </c>
      <c r="AD322" s="14">
        <f>IFERROR(SMALL(Matka[[#This Row],[1]:[6]],3),99)</f>
        <v>99</v>
      </c>
      <c r="AE322" s="14">
        <f>IFERROR(SMALL(Matka[[#This Row],[1]:[6]],4),99)</f>
        <v>99</v>
      </c>
    </row>
    <row r="323" spans="3:31" hidden="1" x14ac:dyDescent="0.25">
      <c r="C323" s="13" t="str">
        <f>_xlfn.XLOOKUP(Matka[[#This Row],[Nazwisko i Imię]],Licencje[Nazw i imię],Licencje[Płeć],"",0)</f>
        <v/>
      </c>
      <c r="D323" s="13" t="str">
        <f>_xlfn.XLOOKUP(Matka[[#This Row],[Nazwisko i Imię]],Licencje[Nazw i imię],Licencje[Kat.],"",0)</f>
        <v/>
      </c>
      <c r="E323" s="13" t="str">
        <f>_xlfn.XLOOKUP(Matka[[#This Row],[Nazwisko i Imię]],Licencje[Nazw i imię],Licencje[Klub],"",0)</f>
        <v/>
      </c>
      <c r="F323" s="13" t="str">
        <f>_xlfn.XLOOKUP(Matka[[#This Row],[Nazwisko i Imię]],Licencje[Nazw i imię],Licencje[Szkoła],"",0)</f>
        <v/>
      </c>
      <c r="M323" s="14">
        <f>_xlfn.XLOOKUP(Matka[[#This Row],[1]],$B$2:$B$13,$C$2:$C$13,0,0)</f>
        <v>0</v>
      </c>
      <c r="N323" s="14">
        <f>_xlfn.XLOOKUP(Matka[[#This Row],[2]],$B$2:$B$13,$C$2:$C$13,0,0)</f>
        <v>0</v>
      </c>
      <c r="O323" s="14">
        <f>_xlfn.XLOOKUP(Matka[[#This Row],[3]],$B$2:$B$13,$C$2:$C$13,0,0)</f>
        <v>0</v>
      </c>
      <c r="P323" s="14">
        <f>_xlfn.XLOOKUP(Matka[[#This Row],[4]],$B$2:$B$13,$C$2:$C$13,0,0)</f>
        <v>0</v>
      </c>
      <c r="Q323" s="14">
        <f>_xlfn.XLOOKUP(Matka[[#This Row],[5]],$B$2:$B$13,$C$2:$C$13,0,0)</f>
        <v>0</v>
      </c>
      <c r="R323" s="14">
        <f>_xlfn.XLOOKUP(Matka[[#This Row],[6]],$B$2:$B$13,$C$2:$C$13,0,0)</f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4">
        <f t="shared" si="5"/>
        <v>0</v>
      </c>
      <c r="Z323" s="15">
        <f>SUM(Matka[[#This Row],[Edycja I]:[Sztafety V]])</f>
        <v>0</v>
      </c>
      <c r="AA323" s="14" t="str">
        <f>_xlfn.TEXTJOIN(" | ",1,Matka[[#This Row],[Top1]],Matka[[#This Row],[Top2]],Matka[[#This Row],[Top3]],Matka[[#This Row],[Top4]])</f>
        <v>99 | 99 | 99 | 99</v>
      </c>
      <c r="AB323" s="14">
        <f>IFERROR(SMALL(Matka[[#This Row],[1]:[6]],1),99)</f>
        <v>99</v>
      </c>
      <c r="AC323" s="14">
        <f>IFERROR(SMALL(Matka[[#This Row],[1]:[6]],2),99)</f>
        <v>99</v>
      </c>
      <c r="AD323" s="14">
        <f>IFERROR(SMALL(Matka[[#This Row],[1]:[6]],3),99)</f>
        <v>99</v>
      </c>
      <c r="AE323" s="14">
        <f>IFERROR(SMALL(Matka[[#This Row],[1]:[6]],4),99)</f>
        <v>99</v>
      </c>
    </row>
    <row r="324" spans="3:31" hidden="1" x14ac:dyDescent="0.25">
      <c r="C324" s="13" t="str">
        <f>_xlfn.XLOOKUP(Matka[[#This Row],[Nazwisko i Imię]],Licencje[Nazw i imię],Licencje[Płeć],"",0)</f>
        <v/>
      </c>
      <c r="D324" s="13" t="str">
        <f>_xlfn.XLOOKUP(Matka[[#This Row],[Nazwisko i Imię]],Licencje[Nazw i imię],Licencje[Kat.],"",0)</f>
        <v/>
      </c>
      <c r="E324" s="13" t="str">
        <f>_xlfn.XLOOKUP(Matka[[#This Row],[Nazwisko i Imię]],Licencje[Nazw i imię],Licencje[Klub],"",0)</f>
        <v/>
      </c>
      <c r="F324" s="13" t="str">
        <f>_xlfn.XLOOKUP(Matka[[#This Row],[Nazwisko i Imię]],Licencje[Nazw i imię],Licencje[Szkoła],"",0)</f>
        <v/>
      </c>
      <c r="M324" s="14">
        <f>_xlfn.XLOOKUP(Matka[[#This Row],[1]],$B$2:$B$13,$C$2:$C$13,0,0)</f>
        <v>0</v>
      </c>
      <c r="N324" s="14">
        <f>_xlfn.XLOOKUP(Matka[[#This Row],[2]],$B$2:$B$13,$C$2:$C$13,0,0)</f>
        <v>0</v>
      </c>
      <c r="O324" s="14">
        <f>_xlfn.XLOOKUP(Matka[[#This Row],[3]],$B$2:$B$13,$C$2:$C$13,0,0)</f>
        <v>0</v>
      </c>
      <c r="P324" s="14">
        <f>_xlfn.XLOOKUP(Matka[[#This Row],[4]],$B$2:$B$13,$C$2:$C$13,0,0)</f>
        <v>0</v>
      </c>
      <c r="Q324" s="14">
        <f>_xlfn.XLOOKUP(Matka[[#This Row],[5]],$B$2:$B$13,$C$2:$C$13,0,0)</f>
        <v>0</v>
      </c>
      <c r="R324" s="14">
        <f>_xlfn.XLOOKUP(Matka[[#This Row],[6]],$B$2:$B$13,$C$2:$C$13,0,0)</f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0</v>
      </c>
      <c r="Y324" s="14">
        <f t="shared" si="5"/>
        <v>0</v>
      </c>
      <c r="Z324" s="15">
        <f>SUM(Matka[[#This Row],[Edycja I]:[Sztafety V]])</f>
        <v>0</v>
      </c>
      <c r="AA324" s="14" t="str">
        <f>_xlfn.TEXTJOIN(" | ",1,Matka[[#This Row],[Top1]],Matka[[#This Row],[Top2]],Matka[[#This Row],[Top3]],Matka[[#This Row],[Top4]])</f>
        <v>99 | 99 | 99 | 99</v>
      </c>
      <c r="AB324" s="14">
        <f>IFERROR(SMALL(Matka[[#This Row],[1]:[6]],1),99)</f>
        <v>99</v>
      </c>
      <c r="AC324" s="14">
        <f>IFERROR(SMALL(Matka[[#This Row],[1]:[6]],2),99)</f>
        <v>99</v>
      </c>
      <c r="AD324" s="14">
        <f>IFERROR(SMALL(Matka[[#This Row],[1]:[6]],3),99)</f>
        <v>99</v>
      </c>
      <c r="AE324" s="14">
        <f>IFERROR(SMALL(Matka[[#This Row],[1]:[6]],4),99)</f>
        <v>99</v>
      </c>
    </row>
    <row r="325" spans="3:31" hidden="1" x14ac:dyDescent="0.25">
      <c r="C325" s="13" t="str">
        <f>_xlfn.XLOOKUP(Matka[[#This Row],[Nazwisko i Imię]],Licencje[Nazw i imię],Licencje[Płeć],"",0)</f>
        <v/>
      </c>
      <c r="D325" s="13" t="str">
        <f>_xlfn.XLOOKUP(Matka[[#This Row],[Nazwisko i Imię]],Licencje[Nazw i imię],Licencje[Kat.],"",0)</f>
        <v/>
      </c>
      <c r="E325" s="13" t="str">
        <f>_xlfn.XLOOKUP(Matka[[#This Row],[Nazwisko i Imię]],Licencje[Nazw i imię],Licencje[Klub],"",0)</f>
        <v/>
      </c>
      <c r="F325" s="13" t="str">
        <f>_xlfn.XLOOKUP(Matka[[#This Row],[Nazwisko i Imię]],Licencje[Nazw i imię],Licencje[Szkoła],"",0)</f>
        <v/>
      </c>
      <c r="M325" s="14">
        <f>_xlfn.XLOOKUP(Matka[[#This Row],[1]],$B$2:$B$13,$C$2:$C$13,0,0)</f>
        <v>0</v>
      </c>
      <c r="N325" s="14">
        <f>_xlfn.XLOOKUP(Matka[[#This Row],[2]],$B$2:$B$13,$C$2:$C$13,0,0)</f>
        <v>0</v>
      </c>
      <c r="O325" s="14">
        <f>_xlfn.XLOOKUP(Matka[[#This Row],[3]],$B$2:$B$13,$C$2:$C$13,0,0)</f>
        <v>0</v>
      </c>
      <c r="P325" s="14">
        <f>_xlfn.XLOOKUP(Matka[[#This Row],[4]],$B$2:$B$13,$C$2:$C$13,0,0)</f>
        <v>0</v>
      </c>
      <c r="Q325" s="14">
        <f>_xlfn.XLOOKUP(Matka[[#This Row],[5]],$B$2:$B$13,$C$2:$C$13,0,0)</f>
        <v>0</v>
      </c>
      <c r="R325" s="14">
        <f>_xlfn.XLOOKUP(Matka[[#This Row],[6]],$B$2:$B$13,$C$2:$C$13,0,0)</f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0</v>
      </c>
      <c r="Y325" s="14">
        <f t="shared" si="5"/>
        <v>0</v>
      </c>
      <c r="Z325" s="15">
        <f>SUM(Matka[[#This Row],[Edycja I]:[Sztafety V]])</f>
        <v>0</v>
      </c>
      <c r="AA325" s="14" t="str">
        <f>_xlfn.TEXTJOIN(" | ",1,Matka[[#This Row],[Top1]],Matka[[#This Row],[Top2]],Matka[[#This Row],[Top3]],Matka[[#This Row],[Top4]])</f>
        <v>99 | 99 | 99 | 99</v>
      </c>
      <c r="AB325" s="14">
        <f>IFERROR(SMALL(Matka[[#This Row],[1]:[6]],1),99)</f>
        <v>99</v>
      </c>
      <c r="AC325" s="14">
        <f>IFERROR(SMALL(Matka[[#This Row],[1]:[6]],2),99)</f>
        <v>99</v>
      </c>
      <c r="AD325" s="14">
        <f>IFERROR(SMALL(Matka[[#This Row],[1]:[6]],3),99)</f>
        <v>99</v>
      </c>
      <c r="AE325" s="14">
        <f>IFERROR(SMALL(Matka[[#This Row],[1]:[6]],4),99)</f>
        <v>99</v>
      </c>
    </row>
    <row r="326" spans="3:31" hidden="1" x14ac:dyDescent="0.25">
      <c r="C326" s="13" t="str">
        <f>_xlfn.XLOOKUP(Matka[[#This Row],[Nazwisko i Imię]],Licencje[Nazw i imię],Licencje[Płeć],"",0)</f>
        <v/>
      </c>
      <c r="D326" s="13" t="str">
        <f>_xlfn.XLOOKUP(Matka[[#This Row],[Nazwisko i Imię]],Licencje[Nazw i imię],Licencje[Kat.],"",0)</f>
        <v/>
      </c>
      <c r="E326" s="13" t="str">
        <f>_xlfn.XLOOKUP(Matka[[#This Row],[Nazwisko i Imię]],Licencje[Nazw i imię],Licencje[Klub],"",0)</f>
        <v/>
      </c>
      <c r="F326" s="13" t="str">
        <f>_xlfn.XLOOKUP(Matka[[#This Row],[Nazwisko i Imię]],Licencje[Nazw i imię],Licencje[Szkoła],"",0)</f>
        <v/>
      </c>
      <c r="M326" s="14">
        <f>_xlfn.XLOOKUP(Matka[[#This Row],[1]],$B$2:$B$13,$C$2:$C$13,0,0)</f>
        <v>0</v>
      </c>
      <c r="N326" s="14">
        <f>_xlfn.XLOOKUP(Matka[[#This Row],[2]],$B$2:$B$13,$C$2:$C$13,0,0)</f>
        <v>0</v>
      </c>
      <c r="O326" s="14">
        <f>_xlfn.XLOOKUP(Matka[[#This Row],[3]],$B$2:$B$13,$C$2:$C$13,0,0)</f>
        <v>0</v>
      </c>
      <c r="P326" s="14">
        <f>_xlfn.XLOOKUP(Matka[[#This Row],[4]],$B$2:$B$13,$C$2:$C$13,0,0)</f>
        <v>0</v>
      </c>
      <c r="Q326" s="14">
        <f>_xlfn.XLOOKUP(Matka[[#This Row],[5]],$B$2:$B$13,$C$2:$C$13,0,0)</f>
        <v>0</v>
      </c>
      <c r="R326" s="14">
        <f>_xlfn.XLOOKUP(Matka[[#This Row],[6]],$B$2:$B$13,$C$2:$C$13,0,0)</f>
        <v>0</v>
      </c>
      <c r="S326" s="15">
        <v>0</v>
      </c>
      <c r="T326" s="15">
        <v>0</v>
      </c>
      <c r="U326" s="15">
        <v>0</v>
      </c>
      <c r="V326" s="15">
        <v>0</v>
      </c>
      <c r="W326" s="15">
        <v>0</v>
      </c>
      <c r="X326" s="15">
        <v>0</v>
      </c>
      <c r="Y326" s="14">
        <f t="shared" si="5"/>
        <v>0</v>
      </c>
      <c r="Z326" s="15">
        <f>SUM(Matka[[#This Row],[Edycja I]:[Sztafety V]])</f>
        <v>0</v>
      </c>
      <c r="AA326" s="14" t="str">
        <f>_xlfn.TEXTJOIN(" | ",1,Matka[[#This Row],[Top1]],Matka[[#This Row],[Top2]],Matka[[#This Row],[Top3]],Matka[[#This Row],[Top4]])</f>
        <v>99 | 99 | 99 | 99</v>
      </c>
      <c r="AB326" s="14">
        <f>IFERROR(SMALL(Matka[[#This Row],[1]:[6]],1),99)</f>
        <v>99</v>
      </c>
      <c r="AC326" s="14">
        <f>IFERROR(SMALL(Matka[[#This Row],[1]:[6]],2),99)</f>
        <v>99</v>
      </c>
      <c r="AD326" s="14">
        <f>IFERROR(SMALL(Matka[[#This Row],[1]:[6]],3),99)</f>
        <v>99</v>
      </c>
      <c r="AE326" s="14">
        <f>IFERROR(SMALL(Matka[[#This Row],[1]:[6]],4),99)</f>
        <v>99</v>
      </c>
    </row>
    <row r="327" spans="3:31" hidden="1" x14ac:dyDescent="0.25">
      <c r="C327" s="13" t="str">
        <f>_xlfn.XLOOKUP(Matka[[#This Row],[Nazwisko i Imię]],Licencje[Nazw i imię],Licencje[Płeć],"",0)</f>
        <v/>
      </c>
      <c r="D327" s="13" t="str">
        <f>_xlfn.XLOOKUP(Matka[[#This Row],[Nazwisko i Imię]],Licencje[Nazw i imię],Licencje[Kat.],"",0)</f>
        <v/>
      </c>
      <c r="E327" s="13" t="str">
        <f>_xlfn.XLOOKUP(Matka[[#This Row],[Nazwisko i Imię]],Licencje[Nazw i imię],Licencje[Klub],"",0)</f>
        <v/>
      </c>
      <c r="F327" s="13" t="str">
        <f>_xlfn.XLOOKUP(Matka[[#This Row],[Nazwisko i Imię]],Licencje[Nazw i imię],Licencje[Szkoła],"",0)</f>
        <v/>
      </c>
      <c r="M327" s="14">
        <f>_xlfn.XLOOKUP(Matka[[#This Row],[1]],$B$2:$B$13,$C$2:$C$13,0,0)</f>
        <v>0</v>
      </c>
      <c r="N327" s="14">
        <f>_xlfn.XLOOKUP(Matka[[#This Row],[2]],$B$2:$B$13,$C$2:$C$13,0,0)</f>
        <v>0</v>
      </c>
      <c r="O327" s="14">
        <f>_xlfn.XLOOKUP(Matka[[#This Row],[3]],$B$2:$B$13,$C$2:$C$13,0,0)</f>
        <v>0</v>
      </c>
      <c r="P327" s="14">
        <f>_xlfn.XLOOKUP(Matka[[#This Row],[4]],$B$2:$B$13,$C$2:$C$13,0,0)</f>
        <v>0</v>
      </c>
      <c r="Q327" s="14">
        <f>_xlfn.XLOOKUP(Matka[[#This Row],[5]],$B$2:$B$13,$C$2:$C$13,0,0)</f>
        <v>0</v>
      </c>
      <c r="R327" s="14">
        <f>_xlfn.XLOOKUP(Matka[[#This Row],[6]],$B$2:$B$13,$C$2:$C$13,0,0)</f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4">
        <f t="shared" si="5"/>
        <v>0</v>
      </c>
      <c r="Z327" s="15">
        <f>SUM(Matka[[#This Row],[Edycja I]:[Sztafety V]])</f>
        <v>0</v>
      </c>
      <c r="AA327" s="14" t="str">
        <f>_xlfn.TEXTJOIN(" | ",1,Matka[[#This Row],[Top1]],Matka[[#This Row],[Top2]],Matka[[#This Row],[Top3]],Matka[[#This Row],[Top4]])</f>
        <v>99 | 99 | 99 | 99</v>
      </c>
      <c r="AB327" s="14">
        <f>IFERROR(SMALL(Matka[[#This Row],[1]:[6]],1),99)</f>
        <v>99</v>
      </c>
      <c r="AC327" s="14">
        <f>IFERROR(SMALL(Matka[[#This Row],[1]:[6]],2),99)</f>
        <v>99</v>
      </c>
      <c r="AD327" s="14">
        <f>IFERROR(SMALL(Matka[[#This Row],[1]:[6]],3),99)</f>
        <v>99</v>
      </c>
      <c r="AE327" s="14">
        <f>IFERROR(SMALL(Matka[[#This Row],[1]:[6]],4),99)</f>
        <v>99</v>
      </c>
    </row>
    <row r="328" spans="3:31" hidden="1" x14ac:dyDescent="0.25">
      <c r="C328" s="13" t="str">
        <f>_xlfn.XLOOKUP(Matka[[#This Row],[Nazwisko i Imię]],Licencje[Nazw i imię],Licencje[Płeć],"",0)</f>
        <v/>
      </c>
      <c r="D328" s="13" t="str">
        <f>_xlfn.XLOOKUP(Matka[[#This Row],[Nazwisko i Imię]],Licencje[Nazw i imię],Licencje[Kat.],"",0)</f>
        <v/>
      </c>
      <c r="E328" s="13" t="str">
        <f>_xlfn.XLOOKUP(Matka[[#This Row],[Nazwisko i Imię]],Licencje[Nazw i imię],Licencje[Klub],"",0)</f>
        <v/>
      </c>
      <c r="F328" s="13" t="str">
        <f>_xlfn.XLOOKUP(Matka[[#This Row],[Nazwisko i Imię]],Licencje[Nazw i imię],Licencje[Szkoła],"",0)</f>
        <v/>
      </c>
      <c r="M328" s="14">
        <f>_xlfn.XLOOKUP(Matka[[#This Row],[1]],$B$2:$B$13,$C$2:$C$13,0,0)</f>
        <v>0</v>
      </c>
      <c r="N328" s="14">
        <f>_xlfn.XLOOKUP(Matka[[#This Row],[2]],$B$2:$B$13,$C$2:$C$13,0,0)</f>
        <v>0</v>
      </c>
      <c r="O328" s="14">
        <f>_xlfn.XLOOKUP(Matka[[#This Row],[3]],$B$2:$B$13,$C$2:$C$13,0,0)</f>
        <v>0</v>
      </c>
      <c r="P328" s="14">
        <f>_xlfn.XLOOKUP(Matka[[#This Row],[4]],$B$2:$B$13,$C$2:$C$13,0,0)</f>
        <v>0</v>
      </c>
      <c r="Q328" s="14">
        <f>_xlfn.XLOOKUP(Matka[[#This Row],[5]],$B$2:$B$13,$C$2:$C$13,0,0)</f>
        <v>0</v>
      </c>
      <c r="R328" s="14">
        <f>_xlfn.XLOOKUP(Matka[[#This Row],[6]],$B$2:$B$13,$C$2:$C$13,0,0)</f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4">
        <f t="shared" si="5"/>
        <v>0</v>
      </c>
      <c r="Z328" s="15">
        <f>SUM(Matka[[#This Row],[Edycja I]:[Sztafety V]])</f>
        <v>0</v>
      </c>
      <c r="AA328" s="14" t="str">
        <f>_xlfn.TEXTJOIN(" | ",1,Matka[[#This Row],[Top1]],Matka[[#This Row],[Top2]],Matka[[#This Row],[Top3]],Matka[[#This Row],[Top4]])</f>
        <v>99 | 99 | 99 | 99</v>
      </c>
      <c r="AB328" s="14">
        <f>IFERROR(SMALL(Matka[[#This Row],[1]:[6]],1),99)</f>
        <v>99</v>
      </c>
      <c r="AC328" s="14">
        <f>IFERROR(SMALL(Matka[[#This Row],[1]:[6]],2),99)</f>
        <v>99</v>
      </c>
      <c r="AD328" s="14">
        <f>IFERROR(SMALL(Matka[[#This Row],[1]:[6]],3),99)</f>
        <v>99</v>
      </c>
      <c r="AE328" s="14">
        <f>IFERROR(SMALL(Matka[[#This Row],[1]:[6]],4),99)</f>
        <v>99</v>
      </c>
    </row>
    <row r="329" spans="3:31" hidden="1" x14ac:dyDescent="0.25">
      <c r="C329" s="13" t="str">
        <f>_xlfn.XLOOKUP(Matka[[#This Row],[Nazwisko i Imię]],Licencje[Nazw i imię],Licencje[Płeć],"",0)</f>
        <v/>
      </c>
      <c r="D329" s="13" t="str">
        <f>_xlfn.XLOOKUP(Matka[[#This Row],[Nazwisko i Imię]],Licencje[Nazw i imię],Licencje[Kat.],"",0)</f>
        <v/>
      </c>
      <c r="E329" s="13" t="str">
        <f>_xlfn.XLOOKUP(Matka[[#This Row],[Nazwisko i Imię]],Licencje[Nazw i imię],Licencje[Klub],"",0)</f>
        <v/>
      </c>
      <c r="F329" s="13" t="str">
        <f>_xlfn.XLOOKUP(Matka[[#This Row],[Nazwisko i Imię]],Licencje[Nazw i imię],Licencje[Szkoła],"",0)</f>
        <v/>
      </c>
      <c r="M329" s="14">
        <f>_xlfn.XLOOKUP(Matka[[#This Row],[1]],$B$2:$B$13,$C$2:$C$13,0,0)</f>
        <v>0</v>
      </c>
      <c r="N329" s="14">
        <f>_xlfn.XLOOKUP(Matka[[#This Row],[2]],$B$2:$B$13,$C$2:$C$13,0,0)</f>
        <v>0</v>
      </c>
      <c r="O329" s="14">
        <f>_xlfn.XLOOKUP(Matka[[#This Row],[3]],$B$2:$B$13,$C$2:$C$13,0,0)</f>
        <v>0</v>
      </c>
      <c r="P329" s="14">
        <f>_xlfn.XLOOKUP(Matka[[#This Row],[4]],$B$2:$B$13,$C$2:$C$13,0,0)</f>
        <v>0</v>
      </c>
      <c r="Q329" s="14">
        <f>_xlfn.XLOOKUP(Matka[[#This Row],[5]],$B$2:$B$13,$C$2:$C$13,0,0)</f>
        <v>0</v>
      </c>
      <c r="R329" s="14">
        <f>_xlfn.XLOOKUP(Matka[[#This Row],[6]],$B$2:$B$13,$C$2:$C$13,0,0)</f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4">
        <f t="shared" si="5"/>
        <v>0</v>
      </c>
      <c r="Z329" s="15">
        <f>SUM(Matka[[#This Row],[Edycja I]:[Sztafety V]])</f>
        <v>0</v>
      </c>
      <c r="AA329" s="14" t="str">
        <f>_xlfn.TEXTJOIN(" | ",1,Matka[[#This Row],[Top1]],Matka[[#This Row],[Top2]],Matka[[#This Row],[Top3]],Matka[[#This Row],[Top4]])</f>
        <v>99 | 99 | 99 | 99</v>
      </c>
      <c r="AB329" s="14">
        <f>IFERROR(SMALL(Matka[[#This Row],[1]:[6]],1),99)</f>
        <v>99</v>
      </c>
      <c r="AC329" s="14">
        <f>IFERROR(SMALL(Matka[[#This Row],[1]:[6]],2),99)</f>
        <v>99</v>
      </c>
      <c r="AD329" s="14">
        <f>IFERROR(SMALL(Matka[[#This Row],[1]:[6]],3),99)</f>
        <v>99</v>
      </c>
      <c r="AE329" s="14">
        <f>IFERROR(SMALL(Matka[[#This Row],[1]:[6]],4),99)</f>
        <v>99</v>
      </c>
    </row>
    <row r="330" spans="3:31" hidden="1" x14ac:dyDescent="0.25">
      <c r="C330" s="13" t="str">
        <f>_xlfn.XLOOKUP(Matka[[#This Row],[Nazwisko i Imię]],Licencje[Nazw i imię],Licencje[Płeć],"",0)</f>
        <v/>
      </c>
      <c r="D330" s="13" t="str">
        <f>_xlfn.XLOOKUP(Matka[[#This Row],[Nazwisko i Imię]],Licencje[Nazw i imię],Licencje[Kat.],"",0)</f>
        <v/>
      </c>
      <c r="E330" s="13" t="str">
        <f>_xlfn.XLOOKUP(Matka[[#This Row],[Nazwisko i Imię]],Licencje[Nazw i imię],Licencje[Klub],"",0)</f>
        <v/>
      </c>
      <c r="F330" s="13" t="str">
        <f>_xlfn.XLOOKUP(Matka[[#This Row],[Nazwisko i Imię]],Licencje[Nazw i imię],Licencje[Szkoła],"",0)</f>
        <v/>
      </c>
      <c r="M330" s="14">
        <f>_xlfn.XLOOKUP(Matka[[#This Row],[1]],$B$2:$B$13,$C$2:$C$13,0,0)</f>
        <v>0</v>
      </c>
      <c r="N330" s="14">
        <f>_xlfn.XLOOKUP(Matka[[#This Row],[2]],$B$2:$B$13,$C$2:$C$13,0,0)</f>
        <v>0</v>
      </c>
      <c r="O330" s="14">
        <f>_xlfn.XLOOKUP(Matka[[#This Row],[3]],$B$2:$B$13,$C$2:$C$13,0,0)</f>
        <v>0</v>
      </c>
      <c r="P330" s="14">
        <f>_xlfn.XLOOKUP(Matka[[#This Row],[4]],$B$2:$B$13,$C$2:$C$13,0,0)</f>
        <v>0</v>
      </c>
      <c r="Q330" s="14">
        <f>_xlfn.XLOOKUP(Matka[[#This Row],[5]],$B$2:$B$13,$C$2:$C$13,0,0)</f>
        <v>0</v>
      </c>
      <c r="R330" s="14">
        <f>_xlfn.XLOOKUP(Matka[[#This Row],[6]],$B$2:$B$13,$C$2:$C$13,0,0)</f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4">
        <f t="shared" si="5"/>
        <v>0</v>
      </c>
      <c r="Z330" s="15">
        <f>SUM(Matka[[#This Row],[Edycja I]:[Sztafety V]])</f>
        <v>0</v>
      </c>
      <c r="AA330" s="14" t="str">
        <f>_xlfn.TEXTJOIN(" | ",1,Matka[[#This Row],[Top1]],Matka[[#This Row],[Top2]],Matka[[#This Row],[Top3]],Matka[[#This Row],[Top4]])</f>
        <v>99 | 99 | 99 | 99</v>
      </c>
      <c r="AB330" s="14">
        <f>IFERROR(SMALL(Matka[[#This Row],[1]:[6]],1),99)</f>
        <v>99</v>
      </c>
      <c r="AC330" s="14">
        <f>IFERROR(SMALL(Matka[[#This Row],[1]:[6]],2),99)</f>
        <v>99</v>
      </c>
      <c r="AD330" s="14">
        <f>IFERROR(SMALL(Matka[[#This Row],[1]:[6]],3),99)</f>
        <v>99</v>
      </c>
      <c r="AE330" s="14">
        <f>IFERROR(SMALL(Matka[[#This Row],[1]:[6]],4),99)</f>
        <v>99</v>
      </c>
    </row>
    <row r="331" spans="3:31" hidden="1" x14ac:dyDescent="0.25">
      <c r="C331" s="13" t="str">
        <f>_xlfn.XLOOKUP(Matka[[#This Row],[Nazwisko i Imię]],Licencje[Nazw i imię],Licencje[Płeć],"",0)</f>
        <v/>
      </c>
      <c r="D331" s="13" t="str">
        <f>_xlfn.XLOOKUP(Matka[[#This Row],[Nazwisko i Imię]],Licencje[Nazw i imię],Licencje[Kat.],"",0)</f>
        <v/>
      </c>
      <c r="E331" s="13" t="str">
        <f>_xlfn.XLOOKUP(Matka[[#This Row],[Nazwisko i Imię]],Licencje[Nazw i imię],Licencje[Klub],"",0)</f>
        <v/>
      </c>
      <c r="F331" s="13" t="str">
        <f>_xlfn.XLOOKUP(Matka[[#This Row],[Nazwisko i Imię]],Licencje[Nazw i imię],Licencje[Szkoła],"",0)</f>
        <v/>
      </c>
      <c r="M331" s="14">
        <f>_xlfn.XLOOKUP(Matka[[#This Row],[1]],$B$2:$B$13,$C$2:$C$13,0,0)</f>
        <v>0</v>
      </c>
      <c r="N331" s="14">
        <f>_xlfn.XLOOKUP(Matka[[#This Row],[2]],$B$2:$B$13,$C$2:$C$13,0,0)</f>
        <v>0</v>
      </c>
      <c r="O331" s="14">
        <f>_xlfn.XLOOKUP(Matka[[#This Row],[3]],$B$2:$B$13,$C$2:$C$13,0,0)</f>
        <v>0</v>
      </c>
      <c r="P331" s="14">
        <f>_xlfn.XLOOKUP(Matka[[#This Row],[4]],$B$2:$B$13,$C$2:$C$13,0,0)</f>
        <v>0</v>
      </c>
      <c r="Q331" s="14">
        <f>_xlfn.XLOOKUP(Matka[[#This Row],[5]],$B$2:$B$13,$C$2:$C$13,0,0)</f>
        <v>0</v>
      </c>
      <c r="R331" s="14">
        <f>_xlfn.XLOOKUP(Matka[[#This Row],[6]],$B$2:$B$13,$C$2:$C$13,0,0)</f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4">
        <f t="shared" si="5"/>
        <v>0</v>
      </c>
      <c r="Z331" s="15">
        <f>SUM(Matka[[#This Row],[Edycja I]:[Sztafety V]])</f>
        <v>0</v>
      </c>
      <c r="AA331" s="14" t="str">
        <f>_xlfn.TEXTJOIN(" | ",1,Matka[[#This Row],[Top1]],Matka[[#This Row],[Top2]],Matka[[#This Row],[Top3]],Matka[[#This Row],[Top4]])</f>
        <v>99 | 99 | 99 | 99</v>
      </c>
      <c r="AB331" s="14">
        <f>IFERROR(SMALL(Matka[[#This Row],[1]:[6]],1),99)</f>
        <v>99</v>
      </c>
      <c r="AC331" s="14">
        <f>IFERROR(SMALL(Matka[[#This Row],[1]:[6]],2),99)</f>
        <v>99</v>
      </c>
      <c r="AD331" s="14">
        <f>IFERROR(SMALL(Matka[[#This Row],[1]:[6]],3),99)</f>
        <v>99</v>
      </c>
      <c r="AE331" s="14">
        <f>IFERROR(SMALL(Matka[[#This Row],[1]:[6]],4),99)</f>
        <v>99</v>
      </c>
    </row>
    <row r="332" spans="3:31" hidden="1" x14ac:dyDescent="0.25">
      <c r="C332" s="13" t="str">
        <f>_xlfn.XLOOKUP(Matka[[#This Row],[Nazwisko i Imię]],Licencje[Nazw i imię],Licencje[Płeć],"",0)</f>
        <v/>
      </c>
      <c r="D332" s="13" t="str">
        <f>_xlfn.XLOOKUP(Matka[[#This Row],[Nazwisko i Imię]],Licencje[Nazw i imię],Licencje[Kat.],"",0)</f>
        <v/>
      </c>
      <c r="E332" s="13" t="str">
        <f>_xlfn.XLOOKUP(Matka[[#This Row],[Nazwisko i Imię]],Licencje[Nazw i imię],Licencje[Klub],"",0)</f>
        <v/>
      </c>
      <c r="F332" s="13" t="str">
        <f>_xlfn.XLOOKUP(Matka[[#This Row],[Nazwisko i Imię]],Licencje[Nazw i imię],Licencje[Szkoła],"",0)</f>
        <v/>
      </c>
      <c r="M332" s="14">
        <f>_xlfn.XLOOKUP(Matka[[#This Row],[1]],$B$2:$B$13,$C$2:$C$13,0,0)</f>
        <v>0</v>
      </c>
      <c r="N332" s="14">
        <f>_xlfn.XLOOKUP(Matka[[#This Row],[2]],$B$2:$B$13,$C$2:$C$13,0,0)</f>
        <v>0</v>
      </c>
      <c r="O332" s="14">
        <f>_xlfn.XLOOKUP(Matka[[#This Row],[3]],$B$2:$B$13,$C$2:$C$13,0,0)</f>
        <v>0</v>
      </c>
      <c r="P332" s="14">
        <f>_xlfn.XLOOKUP(Matka[[#This Row],[4]],$B$2:$B$13,$C$2:$C$13,0,0)</f>
        <v>0</v>
      </c>
      <c r="Q332" s="14">
        <f>_xlfn.XLOOKUP(Matka[[#This Row],[5]],$B$2:$B$13,$C$2:$C$13,0,0)</f>
        <v>0</v>
      </c>
      <c r="R332" s="14">
        <f>_xlfn.XLOOKUP(Matka[[#This Row],[6]],$B$2:$B$13,$C$2:$C$13,0,0)</f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4">
        <f t="shared" si="5"/>
        <v>0</v>
      </c>
      <c r="Z332" s="15">
        <f>SUM(Matka[[#This Row],[Edycja I]:[Sztafety V]])</f>
        <v>0</v>
      </c>
      <c r="AA332" s="14" t="str">
        <f>_xlfn.TEXTJOIN(" | ",1,Matka[[#This Row],[Top1]],Matka[[#This Row],[Top2]],Matka[[#This Row],[Top3]],Matka[[#This Row],[Top4]])</f>
        <v>99 | 99 | 99 | 99</v>
      </c>
      <c r="AB332" s="14">
        <f>IFERROR(SMALL(Matka[[#This Row],[1]:[6]],1),99)</f>
        <v>99</v>
      </c>
      <c r="AC332" s="14">
        <f>IFERROR(SMALL(Matka[[#This Row],[1]:[6]],2),99)</f>
        <v>99</v>
      </c>
      <c r="AD332" s="14">
        <f>IFERROR(SMALL(Matka[[#This Row],[1]:[6]],3),99)</f>
        <v>99</v>
      </c>
      <c r="AE332" s="14">
        <f>IFERROR(SMALL(Matka[[#This Row],[1]:[6]],4),99)</f>
        <v>99</v>
      </c>
    </row>
    <row r="333" spans="3:31" hidden="1" x14ac:dyDescent="0.25">
      <c r="C333" s="13" t="str">
        <f>_xlfn.XLOOKUP(Matka[[#This Row],[Nazwisko i Imię]],Licencje[Nazw i imię],Licencje[Płeć],"",0)</f>
        <v/>
      </c>
      <c r="D333" s="13" t="str">
        <f>_xlfn.XLOOKUP(Matka[[#This Row],[Nazwisko i Imię]],Licencje[Nazw i imię],Licencje[Kat.],"",0)</f>
        <v/>
      </c>
      <c r="E333" s="13" t="str">
        <f>_xlfn.XLOOKUP(Matka[[#This Row],[Nazwisko i Imię]],Licencje[Nazw i imię],Licencje[Klub],"",0)</f>
        <v/>
      </c>
      <c r="F333" s="13" t="str">
        <f>_xlfn.XLOOKUP(Matka[[#This Row],[Nazwisko i Imię]],Licencje[Nazw i imię],Licencje[Szkoła],"",0)</f>
        <v/>
      </c>
      <c r="M333" s="14">
        <f>_xlfn.XLOOKUP(Matka[[#This Row],[1]],$B$2:$B$13,$C$2:$C$13,0,0)</f>
        <v>0</v>
      </c>
      <c r="N333" s="14">
        <f>_xlfn.XLOOKUP(Matka[[#This Row],[2]],$B$2:$B$13,$C$2:$C$13,0,0)</f>
        <v>0</v>
      </c>
      <c r="O333" s="14">
        <f>_xlfn.XLOOKUP(Matka[[#This Row],[3]],$B$2:$B$13,$C$2:$C$13,0,0)</f>
        <v>0</v>
      </c>
      <c r="P333" s="14">
        <f>_xlfn.XLOOKUP(Matka[[#This Row],[4]],$B$2:$B$13,$C$2:$C$13,0,0)</f>
        <v>0</v>
      </c>
      <c r="Q333" s="14">
        <f>_xlfn.XLOOKUP(Matka[[#This Row],[5]],$B$2:$B$13,$C$2:$C$13,0,0)</f>
        <v>0</v>
      </c>
      <c r="R333" s="14">
        <f>_xlfn.XLOOKUP(Matka[[#This Row],[6]],$B$2:$B$13,$C$2:$C$13,0,0)</f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4">
        <f t="shared" si="5"/>
        <v>0</v>
      </c>
      <c r="Z333" s="15">
        <f>SUM(Matka[[#This Row],[Edycja I]:[Sztafety V]])</f>
        <v>0</v>
      </c>
      <c r="AA333" s="14" t="str">
        <f>_xlfn.TEXTJOIN(" | ",1,Matka[[#This Row],[Top1]],Matka[[#This Row],[Top2]],Matka[[#This Row],[Top3]],Matka[[#This Row],[Top4]])</f>
        <v>99 | 99 | 99 | 99</v>
      </c>
      <c r="AB333" s="14">
        <f>IFERROR(SMALL(Matka[[#This Row],[1]:[6]],1),99)</f>
        <v>99</v>
      </c>
      <c r="AC333" s="14">
        <f>IFERROR(SMALL(Matka[[#This Row],[1]:[6]],2),99)</f>
        <v>99</v>
      </c>
      <c r="AD333" s="14">
        <f>IFERROR(SMALL(Matka[[#This Row],[1]:[6]],3),99)</f>
        <v>99</v>
      </c>
      <c r="AE333" s="14">
        <f>IFERROR(SMALL(Matka[[#This Row],[1]:[6]],4),99)</f>
        <v>99</v>
      </c>
    </row>
    <row r="334" spans="3:31" hidden="1" x14ac:dyDescent="0.25">
      <c r="C334" s="13" t="str">
        <f>_xlfn.XLOOKUP(Matka[[#This Row],[Nazwisko i Imię]],Licencje[Nazw i imię],Licencje[Płeć],"",0)</f>
        <v/>
      </c>
      <c r="D334" s="13" t="str">
        <f>_xlfn.XLOOKUP(Matka[[#This Row],[Nazwisko i Imię]],Licencje[Nazw i imię],Licencje[Kat.],"",0)</f>
        <v/>
      </c>
      <c r="E334" s="13" t="str">
        <f>_xlfn.XLOOKUP(Matka[[#This Row],[Nazwisko i Imię]],Licencje[Nazw i imię],Licencje[Klub],"",0)</f>
        <v/>
      </c>
      <c r="F334" s="13" t="str">
        <f>_xlfn.XLOOKUP(Matka[[#This Row],[Nazwisko i Imię]],Licencje[Nazw i imię],Licencje[Szkoła],"",0)</f>
        <v/>
      </c>
      <c r="M334" s="14">
        <f>_xlfn.XLOOKUP(Matka[[#This Row],[1]],$B$2:$B$13,$C$2:$C$13,0,0)</f>
        <v>0</v>
      </c>
      <c r="N334" s="14">
        <f>_xlfn.XLOOKUP(Matka[[#This Row],[2]],$B$2:$B$13,$C$2:$C$13,0,0)</f>
        <v>0</v>
      </c>
      <c r="O334" s="14">
        <f>_xlfn.XLOOKUP(Matka[[#This Row],[3]],$B$2:$B$13,$C$2:$C$13,0,0)</f>
        <v>0</v>
      </c>
      <c r="P334" s="14">
        <f>_xlfn.XLOOKUP(Matka[[#This Row],[4]],$B$2:$B$13,$C$2:$C$13,0,0)</f>
        <v>0</v>
      </c>
      <c r="Q334" s="14">
        <f>_xlfn.XLOOKUP(Matka[[#This Row],[5]],$B$2:$B$13,$C$2:$C$13,0,0)</f>
        <v>0</v>
      </c>
      <c r="R334" s="14">
        <f>_xlfn.XLOOKUP(Matka[[#This Row],[6]],$B$2:$B$13,$C$2:$C$13,0,0)</f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4">
        <f t="shared" si="5"/>
        <v>0</v>
      </c>
      <c r="Z334" s="15">
        <f>SUM(Matka[[#This Row],[Edycja I]:[Sztafety V]])</f>
        <v>0</v>
      </c>
      <c r="AA334" s="14" t="str">
        <f>_xlfn.TEXTJOIN(" | ",1,Matka[[#This Row],[Top1]],Matka[[#This Row],[Top2]],Matka[[#This Row],[Top3]],Matka[[#This Row],[Top4]])</f>
        <v>99 | 99 | 99 | 99</v>
      </c>
      <c r="AB334" s="14">
        <f>IFERROR(SMALL(Matka[[#This Row],[1]:[6]],1),99)</f>
        <v>99</v>
      </c>
      <c r="AC334" s="14">
        <f>IFERROR(SMALL(Matka[[#This Row],[1]:[6]],2),99)</f>
        <v>99</v>
      </c>
      <c r="AD334" s="14">
        <f>IFERROR(SMALL(Matka[[#This Row],[1]:[6]],3),99)</f>
        <v>99</v>
      </c>
      <c r="AE334" s="14">
        <f>IFERROR(SMALL(Matka[[#This Row],[1]:[6]],4),99)</f>
        <v>99</v>
      </c>
    </row>
    <row r="335" spans="3:31" hidden="1" x14ac:dyDescent="0.25">
      <c r="C335" s="13" t="str">
        <f>_xlfn.XLOOKUP(Matka[[#This Row],[Nazwisko i Imię]],Licencje[Nazw i imię],Licencje[Płeć],"",0)</f>
        <v/>
      </c>
      <c r="D335" s="13" t="str">
        <f>_xlfn.XLOOKUP(Matka[[#This Row],[Nazwisko i Imię]],Licencje[Nazw i imię],Licencje[Kat.],"",0)</f>
        <v/>
      </c>
      <c r="E335" s="13" t="str">
        <f>_xlfn.XLOOKUP(Matka[[#This Row],[Nazwisko i Imię]],Licencje[Nazw i imię],Licencje[Klub],"",0)</f>
        <v/>
      </c>
      <c r="F335" s="13" t="str">
        <f>_xlfn.XLOOKUP(Matka[[#This Row],[Nazwisko i Imię]],Licencje[Nazw i imię],Licencje[Szkoła],"",0)</f>
        <v/>
      </c>
      <c r="M335" s="14">
        <f>_xlfn.XLOOKUP(Matka[[#This Row],[1]],$B$2:$B$13,$C$2:$C$13,0,0)</f>
        <v>0</v>
      </c>
      <c r="N335" s="14">
        <f>_xlfn.XLOOKUP(Matka[[#This Row],[2]],$B$2:$B$13,$C$2:$C$13,0,0)</f>
        <v>0</v>
      </c>
      <c r="O335" s="14">
        <f>_xlfn.XLOOKUP(Matka[[#This Row],[3]],$B$2:$B$13,$C$2:$C$13,0,0)</f>
        <v>0</v>
      </c>
      <c r="P335" s="14">
        <f>_xlfn.XLOOKUP(Matka[[#This Row],[4]],$B$2:$B$13,$C$2:$C$13,0,0)</f>
        <v>0</v>
      </c>
      <c r="Q335" s="14">
        <f>_xlfn.XLOOKUP(Matka[[#This Row],[5]],$B$2:$B$13,$C$2:$C$13,0,0)</f>
        <v>0</v>
      </c>
      <c r="R335" s="14">
        <f>_xlfn.XLOOKUP(Matka[[#This Row],[6]],$B$2:$B$13,$C$2:$C$13,0,0)</f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4">
        <f t="shared" ref="Y335:Y375" si="6">SUM(LARGE($M335:$R335,1),LARGE($M335:$R335,2),LARGE($M335:$R335,3),LARGE($M335:$R335,4))</f>
        <v>0</v>
      </c>
      <c r="Z335" s="15">
        <f>SUM(Matka[[#This Row],[Edycja I]:[Sztafety V]])</f>
        <v>0</v>
      </c>
      <c r="AA335" s="14" t="str">
        <f>_xlfn.TEXTJOIN(" | ",1,Matka[[#This Row],[Top1]],Matka[[#This Row],[Top2]],Matka[[#This Row],[Top3]],Matka[[#This Row],[Top4]])</f>
        <v>99 | 99 | 99 | 99</v>
      </c>
      <c r="AB335" s="14">
        <f>IFERROR(SMALL(Matka[[#This Row],[1]:[6]],1),99)</f>
        <v>99</v>
      </c>
      <c r="AC335" s="14">
        <f>IFERROR(SMALL(Matka[[#This Row],[1]:[6]],2),99)</f>
        <v>99</v>
      </c>
      <c r="AD335" s="14">
        <f>IFERROR(SMALL(Matka[[#This Row],[1]:[6]],3),99)</f>
        <v>99</v>
      </c>
      <c r="AE335" s="14">
        <f>IFERROR(SMALL(Matka[[#This Row],[1]:[6]],4),99)</f>
        <v>99</v>
      </c>
    </row>
    <row r="336" spans="3:31" hidden="1" x14ac:dyDescent="0.25">
      <c r="C336" s="13" t="str">
        <f>_xlfn.XLOOKUP(Matka[[#This Row],[Nazwisko i Imię]],Licencje[Nazw i imię],Licencje[Płeć],"",0)</f>
        <v/>
      </c>
      <c r="D336" s="13" t="str">
        <f>_xlfn.XLOOKUP(Matka[[#This Row],[Nazwisko i Imię]],Licencje[Nazw i imię],Licencje[Kat.],"",0)</f>
        <v/>
      </c>
      <c r="E336" s="13" t="str">
        <f>_xlfn.XLOOKUP(Matka[[#This Row],[Nazwisko i Imię]],Licencje[Nazw i imię],Licencje[Klub],"",0)</f>
        <v/>
      </c>
      <c r="F336" s="13" t="str">
        <f>_xlfn.XLOOKUP(Matka[[#This Row],[Nazwisko i Imię]],Licencje[Nazw i imię],Licencje[Szkoła],"",0)</f>
        <v/>
      </c>
      <c r="M336" s="14">
        <f>_xlfn.XLOOKUP(Matka[[#This Row],[1]],$B$2:$B$13,$C$2:$C$13,0,0)</f>
        <v>0</v>
      </c>
      <c r="N336" s="14">
        <f>_xlfn.XLOOKUP(Matka[[#This Row],[2]],$B$2:$B$13,$C$2:$C$13,0,0)</f>
        <v>0</v>
      </c>
      <c r="O336" s="14">
        <f>_xlfn.XLOOKUP(Matka[[#This Row],[3]],$B$2:$B$13,$C$2:$C$13,0,0)</f>
        <v>0</v>
      </c>
      <c r="P336" s="14">
        <f>_xlfn.XLOOKUP(Matka[[#This Row],[4]],$B$2:$B$13,$C$2:$C$13,0,0)</f>
        <v>0</v>
      </c>
      <c r="Q336" s="14">
        <f>_xlfn.XLOOKUP(Matka[[#This Row],[5]],$B$2:$B$13,$C$2:$C$13,0,0)</f>
        <v>0</v>
      </c>
      <c r="R336" s="14">
        <f>_xlfn.XLOOKUP(Matka[[#This Row],[6]],$B$2:$B$13,$C$2:$C$13,0,0)</f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4">
        <f t="shared" si="6"/>
        <v>0</v>
      </c>
      <c r="Z336" s="15">
        <f>SUM(Matka[[#This Row],[Edycja I]:[Sztafety V]])</f>
        <v>0</v>
      </c>
      <c r="AA336" s="14" t="str">
        <f>_xlfn.TEXTJOIN(" | ",1,Matka[[#This Row],[Top1]],Matka[[#This Row],[Top2]],Matka[[#This Row],[Top3]],Matka[[#This Row],[Top4]])</f>
        <v>99 | 99 | 99 | 99</v>
      </c>
      <c r="AB336" s="14">
        <f>IFERROR(SMALL(Matka[[#This Row],[1]:[6]],1),99)</f>
        <v>99</v>
      </c>
      <c r="AC336" s="14">
        <f>IFERROR(SMALL(Matka[[#This Row],[1]:[6]],2),99)</f>
        <v>99</v>
      </c>
      <c r="AD336" s="14">
        <f>IFERROR(SMALL(Matka[[#This Row],[1]:[6]],3),99)</f>
        <v>99</v>
      </c>
      <c r="AE336" s="14">
        <f>IFERROR(SMALL(Matka[[#This Row],[1]:[6]],4),99)</f>
        <v>99</v>
      </c>
    </row>
    <row r="337" spans="3:31" hidden="1" x14ac:dyDescent="0.25">
      <c r="C337" s="13" t="str">
        <f>_xlfn.XLOOKUP(Matka[[#This Row],[Nazwisko i Imię]],Licencje[Nazw i imię],Licencje[Płeć],"",0)</f>
        <v/>
      </c>
      <c r="D337" s="13" t="str">
        <f>_xlfn.XLOOKUP(Matka[[#This Row],[Nazwisko i Imię]],Licencje[Nazw i imię],Licencje[Kat.],"",0)</f>
        <v/>
      </c>
      <c r="E337" s="13" t="str">
        <f>_xlfn.XLOOKUP(Matka[[#This Row],[Nazwisko i Imię]],Licencje[Nazw i imię],Licencje[Klub],"",0)</f>
        <v/>
      </c>
      <c r="F337" s="13" t="str">
        <f>_xlfn.XLOOKUP(Matka[[#This Row],[Nazwisko i Imię]],Licencje[Nazw i imię],Licencje[Szkoła],"",0)</f>
        <v/>
      </c>
      <c r="M337" s="14">
        <f>_xlfn.XLOOKUP(Matka[[#This Row],[1]],$B$2:$B$13,$C$2:$C$13,0,0)</f>
        <v>0</v>
      </c>
      <c r="N337" s="14">
        <f>_xlfn.XLOOKUP(Matka[[#This Row],[2]],$B$2:$B$13,$C$2:$C$13,0,0)</f>
        <v>0</v>
      </c>
      <c r="O337" s="14">
        <f>_xlfn.XLOOKUP(Matka[[#This Row],[3]],$B$2:$B$13,$C$2:$C$13,0,0)</f>
        <v>0</v>
      </c>
      <c r="P337" s="14">
        <f>_xlfn.XLOOKUP(Matka[[#This Row],[4]],$B$2:$B$13,$C$2:$C$13,0,0)</f>
        <v>0</v>
      </c>
      <c r="Q337" s="14">
        <f>_xlfn.XLOOKUP(Matka[[#This Row],[5]],$B$2:$B$13,$C$2:$C$13,0,0)</f>
        <v>0</v>
      </c>
      <c r="R337" s="14">
        <f>_xlfn.XLOOKUP(Matka[[#This Row],[6]],$B$2:$B$13,$C$2:$C$13,0,0)</f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4">
        <f t="shared" si="6"/>
        <v>0</v>
      </c>
      <c r="Z337" s="15">
        <f>SUM(Matka[[#This Row],[Edycja I]:[Sztafety V]])</f>
        <v>0</v>
      </c>
      <c r="AA337" s="14" t="str">
        <f>_xlfn.TEXTJOIN(" | ",1,Matka[[#This Row],[Top1]],Matka[[#This Row],[Top2]],Matka[[#This Row],[Top3]],Matka[[#This Row],[Top4]])</f>
        <v>99 | 99 | 99 | 99</v>
      </c>
      <c r="AB337" s="14">
        <f>IFERROR(SMALL(Matka[[#This Row],[1]:[6]],1),99)</f>
        <v>99</v>
      </c>
      <c r="AC337" s="14">
        <f>IFERROR(SMALL(Matka[[#This Row],[1]:[6]],2),99)</f>
        <v>99</v>
      </c>
      <c r="AD337" s="14">
        <f>IFERROR(SMALL(Matka[[#This Row],[1]:[6]],3),99)</f>
        <v>99</v>
      </c>
      <c r="AE337" s="14">
        <f>IFERROR(SMALL(Matka[[#This Row],[1]:[6]],4),99)</f>
        <v>99</v>
      </c>
    </row>
    <row r="338" spans="3:31" hidden="1" x14ac:dyDescent="0.25">
      <c r="C338" s="13" t="str">
        <f>_xlfn.XLOOKUP(Matka[[#This Row],[Nazwisko i Imię]],Licencje[Nazw i imię],Licencje[Płeć],"",0)</f>
        <v/>
      </c>
      <c r="D338" s="13" t="str">
        <f>_xlfn.XLOOKUP(Matka[[#This Row],[Nazwisko i Imię]],Licencje[Nazw i imię],Licencje[Kat.],"",0)</f>
        <v/>
      </c>
      <c r="E338" s="13" t="str">
        <f>_xlfn.XLOOKUP(Matka[[#This Row],[Nazwisko i Imię]],Licencje[Nazw i imię],Licencje[Klub],"",0)</f>
        <v/>
      </c>
      <c r="F338" s="13" t="str">
        <f>_xlfn.XLOOKUP(Matka[[#This Row],[Nazwisko i Imię]],Licencje[Nazw i imię],Licencje[Szkoła],"",0)</f>
        <v/>
      </c>
      <c r="M338" s="14">
        <f>_xlfn.XLOOKUP(Matka[[#This Row],[1]],$B$2:$B$13,$C$2:$C$13,0,0)</f>
        <v>0</v>
      </c>
      <c r="N338" s="14">
        <f>_xlfn.XLOOKUP(Matka[[#This Row],[2]],$B$2:$B$13,$C$2:$C$13,0,0)</f>
        <v>0</v>
      </c>
      <c r="O338" s="14">
        <f>_xlfn.XLOOKUP(Matka[[#This Row],[3]],$B$2:$B$13,$C$2:$C$13,0,0)</f>
        <v>0</v>
      </c>
      <c r="P338" s="14">
        <f>_xlfn.XLOOKUP(Matka[[#This Row],[4]],$B$2:$B$13,$C$2:$C$13,0,0)</f>
        <v>0</v>
      </c>
      <c r="Q338" s="14">
        <f>_xlfn.XLOOKUP(Matka[[#This Row],[5]],$B$2:$B$13,$C$2:$C$13,0,0)</f>
        <v>0</v>
      </c>
      <c r="R338" s="14">
        <f>_xlfn.XLOOKUP(Matka[[#This Row],[6]],$B$2:$B$13,$C$2:$C$13,0,0)</f>
        <v>0</v>
      </c>
      <c r="S338" s="15">
        <v>0</v>
      </c>
      <c r="T338" s="15">
        <v>0</v>
      </c>
      <c r="U338" s="15">
        <v>0</v>
      </c>
      <c r="V338" s="15">
        <v>0</v>
      </c>
      <c r="W338" s="15">
        <v>0</v>
      </c>
      <c r="X338" s="15">
        <v>0</v>
      </c>
      <c r="Y338" s="14">
        <f t="shared" si="6"/>
        <v>0</v>
      </c>
      <c r="Z338" s="15">
        <f>SUM(Matka[[#This Row],[Edycja I]:[Sztafety V]])</f>
        <v>0</v>
      </c>
      <c r="AA338" s="14" t="str">
        <f>_xlfn.TEXTJOIN(" | ",1,Matka[[#This Row],[Top1]],Matka[[#This Row],[Top2]],Matka[[#This Row],[Top3]],Matka[[#This Row],[Top4]])</f>
        <v>99 | 99 | 99 | 99</v>
      </c>
      <c r="AB338" s="14">
        <f>IFERROR(SMALL(Matka[[#This Row],[1]:[6]],1),99)</f>
        <v>99</v>
      </c>
      <c r="AC338" s="14">
        <f>IFERROR(SMALL(Matka[[#This Row],[1]:[6]],2),99)</f>
        <v>99</v>
      </c>
      <c r="AD338" s="14">
        <f>IFERROR(SMALL(Matka[[#This Row],[1]:[6]],3),99)</f>
        <v>99</v>
      </c>
      <c r="AE338" s="14">
        <f>IFERROR(SMALL(Matka[[#This Row],[1]:[6]],4),99)</f>
        <v>99</v>
      </c>
    </row>
    <row r="339" spans="3:31" hidden="1" x14ac:dyDescent="0.25">
      <c r="C339" s="13" t="str">
        <f>_xlfn.XLOOKUP(Matka[[#This Row],[Nazwisko i Imię]],Licencje[Nazw i imię],Licencje[Płeć],"",0)</f>
        <v/>
      </c>
      <c r="D339" s="13" t="str">
        <f>_xlfn.XLOOKUP(Matka[[#This Row],[Nazwisko i Imię]],Licencje[Nazw i imię],Licencje[Kat.],"",0)</f>
        <v/>
      </c>
      <c r="E339" s="13" t="str">
        <f>_xlfn.XLOOKUP(Matka[[#This Row],[Nazwisko i Imię]],Licencje[Nazw i imię],Licencje[Klub],"",0)</f>
        <v/>
      </c>
      <c r="F339" s="13" t="str">
        <f>_xlfn.XLOOKUP(Matka[[#This Row],[Nazwisko i Imię]],Licencje[Nazw i imię],Licencje[Szkoła],"",0)</f>
        <v/>
      </c>
      <c r="M339" s="14">
        <f>_xlfn.XLOOKUP(Matka[[#This Row],[1]],$B$2:$B$13,$C$2:$C$13,0,0)</f>
        <v>0</v>
      </c>
      <c r="N339" s="14">
        <f>_xlfn.XLOOKUP(Matka[[#This Row],[2]],$B$2:$B$13,$C$2:$C$13,0,0)</f>
        <v>0</v>
      </c>
      <c r="O339" s="14">
        <f>_xlfn.XLOOKUP(Matka[[#This Row],[3]],$B$2:$B$13,$C$2:$C$13,0,0)</f>
        <v>0</v>
      </c>
      <c r="P339" s="14">
        <f>_xlfn.XLOOKUP(Matka[[#This Row],[4]],$B$2:$B$13,$C$2:$C$13,0,0)</f>
        <v>0</v>
      </c>
      <c r="Q339" s="14">
        <f>_xlfn.XLOOKUP(Matka[[#This Row],[5]],$B$2:$B$13,$C$2:$C$13,0,0)</f>
        <v>0</v>
      </c>
      <c r="R339" s="14">
        <f>_xlfn.XLOOKUP(Matka[[#This Row],[6]],$B$2:$B$13,$C$2:$C$13,0,0)</f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4">
        <f t="shared" si="6"/>
        <v>0</v>
      </c>
      <c r="Z339" s="15">
        <f>SUM(Matka[[#This Row],[Edycja I]:[Sztafety V]])</f>
        <v>0</v>
      </c>
      <c r="AA339" s="14" t="str">
        <f>_xlfn.TEXTJOIN(" | ",1,Matka[[#This Row],[Top1]],Matka[[#This Row],[Top2]],Matka[[#This Row],[Top3]],Matka[[#This Row],[Top4]])</f>
        <v>99 | 99 | 99 | 99</v>
      </c>
      <c r="AB339" s="14">
        <f>IFERROR(SMALL(Matka[[#This Row],[1]:[6]],1),99)</f>
        <v>99</v>
      </c>
      <c r="AC339" s="14">
        <f>IFERROR(SMALL(Matka[[#This Row],[1]:[6]],2),99)</f>
        <v>99</v>
      </c>
      <c r="AD339" s="14">
        <f>IFERROR(SMALL(Matka[[#This Row],[1]:[6]],3),99)</f>
        <v>99</v>
      </c>
      <c r="AE339" s="14">
        <f>IFERROR(SMALL(Matka[[#This Row],[1]:[6]],4),99)</f>
        <v>99</v>
      </c>
    </row>
    <row r="340" spans="3:31" hidden="1" x14ac:dyDescent="0.25">
      <c r="C340" s="13" t="str">
        <f>_xlfn.XLOOKUP(Matka[[#This Row],[Nazwisko i Imię]],Licencje[Nazw i imię],Licencje[Płeć],"",0)</f>
        <v/>
      </c>
      <c r="D340" s="13" t="str">
        <f>_xlfn.XLOOKUP(Matka[[#This Row],[Nazwisko i Imię]],Licencje[Nazw i imię],Licencje[Kat.],"",0)</f>
        <v/>
      </c>
      <c r="E340" s="13" t="str">
        <f>_xlfn.XLOOKUP(Matka[[#This Row],[Nazwisko i Imię]],Licencje[Nazw i imię],Licencje[Klub],"",0)</f>
        <v/>
      </c>
      <c r="F340" s="13" t="str">
        <f>_xlfn.XLOOKUP(Matka[[#This Row],[Nazwisko i Imię]],Licencje[Nazw i imię],Licencje[Szkoła],"",0)</f>
        <v/>
      </c>
      <c r="M340" s="14">
        <f>_xlfn.XLOOKUP(Matka[[#This Row],[1]],$B$2:$B$13,$C$2:$C$13,0,0)</f>
        <v>0</v>
      </c>
      <c r="N340" s="14">
        <f>_xlfn.XLOOKUP(Matka[[#This Row],[2]],$B$2:$B$13,$C$2:$C$13,0,0)</f>
        <v>0</v>
      </c>
      <c r="O340" s="14">
        <f>_xlfn.XLOOKUP(Matka[[#This Row],[3]],$B$2:$B$13,$C$2:$C$13,0,0)</f>
        <v>0</v>
      </c>
      <c r="P340" s="14">
        <f>_xlfn.XLOOKUP(Matka[[#This Row],[4]],$B$2:$B$13,$C$2:$C$13,0,0)</f>
        <v>0</v>
      </c>
      <c r="Q340" s="14">
        <f>_xlfn.XLOOKUP(Matka[[#This Row],[5]],$B$2:$B$13,$C$2:$C$13,0,0)</f>
        <v>0</v>
      </c>
      <c r="R340" s="14">
        <f>_xlfn.XLOOKUP(Matka[[#This Row],[6]],$B$2:$B$13,$C$2:$C$13,0,0)</f>
        <v>0</v>
      </c>
      <c r="S340" s="15">
        <v>0</v>
      </c>
      <c r="T340" s="15">
        <v>0</v>
      </c>
      <c r="U340" s="15">
        <v>0</v>
      </c>
      <c r="V340" s="15">
        <v>0</v>
      </c>
      <c r="W340" s="15">
        <v>0</v>
      </c>
      <c r="X340" s="15">
        <v>0</v>
      </c>
      <c r="Y340" s="14">
        <f t="shared" si="6"/>
        <v>0</v>
      </c>
      <c r="Z340" s="15">
        <f>SUM(Matka[[#This Row],[Edycja I]:[Sztafety V]])</f>
        <v>0</v>
      </c>
      <c r="AA340" s="14" t="str">
        <f>_xlfn.TEXTJOIN(" | ",1,Matka[[#This Row],[Top1]],Matka[[#This Row],[Top2]],Matka[[#This Row],[Top3]],Matka[[#This Row],[Top4]])</f>
        <v>99 | 99 | 99 | 99</v>
      </c>
      <c r="AB340" s="14">
        <f>IFERROR(SMALL(Matka[[#This Row],[1]:[6]],1),99)</f>
        <v>99</v>
      </c>
      <c r="AC340" s="14">
        <f>IFERROR(SMALL(Matka[[#This Row],[1]:[6]],2),99)</f>
        <v>99</v>
      </c>
      <c r="AD340" s="14">
        <f>IFERROR(SMALL(Matka[[#This Row],[1]:[6]],3),99)</f>
        <v>99</v>
      </c>
      <c r="AE340" s="14">
        <f>IFERROR(SMALL(Matka[[#This Row],[1]:[6]],4),99)</f>
        <v>99</v>
      </c>
    </row>
    <row r="341" spans="3:31" hidden="1" x14ac:dyDescent="0.25">
      <c r="C341" s="13" t="str">
        <f>_xlfn.XLOOKUP(Matka[[#This Row],[Nazwisko i Imię]],Licencje[Nazw i imię],Licencje[Płeć],"",0)</f>
        <v/>
      </c>
      <c r="D341" s="13" t="str">
        <f>_xlfn.XLOOKUP(Matka[[#This Row],[Nazwisko i Imię]],Licencje[Nazw i imię],Licencje[Kat.],"",0)</f>
        <v/>
      </c>
      <c r="E341" s="13" t="str">
        <f>_xlfn.XLOOKUP(Matka[[#This Row],[Nazwisko i Imię]],Licencje[Nazw i imię],Licencje[Klub],"",0)</f>
        <v/>
      </c>
      <c r="F341" s="13" t="str">
        <f>_xlfn.XLOOKUP(Matka[[#This Row],[Nazwisko i Imię]],Licencje[Nazw i imię],Licencje[Szkoła],"",0)</f>
        <v/>
      </c>
      <c r="M341" s="14">
        <f>_xlfn.XLOOKUP(Matka[[#This Row],[1]],$B$2:$B$13,$C$2:$C$13,0,0)</f>
        <v>0</v>
      </c>
      <c r="N341" s="14">
        <f>_xlfn.XLOOKUP(Matka[[#This Row],[2]],$B$2:$B$13,$C$2:$C$13,0,0)</f>
        <v>0</v>
      </c>
      <c r="O341" s="14">
        <f>_xlfn.XLOOKUP(Matka[[#This Row],[3]],$B$2:$B$13,$C$2:$C$13,0,0)</f>
        <v>0</v>
      </c>
      <c r="P341" s="14">
        <f>_xlfn.XLOOKUP(Matka[[#This Row],[4]],$B$2:$B$13,$C$2:$C$13,0,0)</f>
        <v>0</v>
      </c>
      <c r="Q341" s="14">
        <f>_xlfn.XLOOKUP(Matka[[#This Row],[5]],$B$2:$B$13,$C$2:$C$13,0,0)</f>
        <v>0</v>
      </c>
      <c r="R341" s="14">
        <f>_xlfn.XLOOKUP(Matka[[#This Row],[6]],$B$2:$B$13,$C$2:$C$13,0,0)</f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4">
        <f t="shared" si="6"/>
        <v>0</v>
      </c>
      <c r="Z341" s="15">
        <f>SUM(Matka[[#This Row],[Edycja I]:[Sztafety V]])</f>
        <v>0</v>
      </c>
      <c r="AA341" s="14" t="str">
        <f>_xlfn.TEXTJOIN(" | ",1,Matka[[#This Row],[Top1]],Matka[[#This Row],[Top2]],Matka[[#This Row],[Top3]],Matka[[#This Row],[Top4]])</f>
        <v>99 | 99 | 99 | 99</v>
      </c>
      <c r="AB341" s="14">
        <f>IFERROR(SMALL(Matka[[#This Row],[1]:[6]],1),99)</f>
        <v>99</v>
      </c>
      <c r="AC341" s="14">
        <f>IFERROR(SMALL(Matka[[#This Row],[1]:[6]],2),99)</f>
        <v>99</v>
      </c>
      <c r="AD341" s="14">
        <f>IFERROR(SMALL(Matka[[#This Row],[1]:[6]],3),99)</f>
        <v>99</v>
      </c>
      <c r="AE341" s="14">
        <f>IFERROR(SMALL(Matka[[#This Row],[1]:[6]],4),99)</f>
        <v>99</v>
      </c>
    </row>
    <row r="342" spans="3:31" hidden="1" x14ac:dyDescent="0.25">
      <c r="C342" s="13" t="str">
        <f>_xlfn.XLOOKUP(Matka[[#This Row],[Nazwisko i Imię]],Licencje[Nazw i imię],Licencje[Płeć],"",0)</f>
        <v/>
      </c>
      <c r="D342" s="13" t="str">
        <f>_xlfn.XLOOKUP(Matka[[#This Row],[Nazwisko i Imię]],Licencje[Nazw i imię],Licencje[Kat.],"",0)</f>
        <v/>
      </c>
      <c r="E342" s="13" t="str">
        <f>_xlfn.XLOOKUP(Matka[[#This Row],[Nazwisko i Imię]],Licencje[Nazw i imię],Licencje[Klub],"",0)</f>
        <v/>
      </c>
      <c r="F342" s="13" t="str">
        <f>_xlfn.XLOOKUP(Matka[[#This Row],[Nazwisko i Imię]],Licencje[Nazw i imię],Licencje[Szkoła],"",0)</f>
        <v/>
      </c>
      <c r="M342" s="14">
        <f>_xlfn.XLOOKUP(Matka[[#This Row],[1]],$B$2:$B$13,$C$2:$C$13,0,0)</f>
        <v>0</v>
      </c>
      <c r="N342" s="14">
        <f>_xlfn.XLOOKUP(Matka[[#This Row],[2]],$B$2:$B$13,$C$2:$C$13,0,0)</f>
        <v>0</v>
      </c>
      <c r="O342" s="14">
        <f>_xlfn.XLOOKUP(Matka[[#This Row],[3]],$B$2:$B$13,$C$2:$C$13,0,0)</f>
        <v>0</v>
      </c>
      <c r="P342" s="14">
        <f>_xlfn.XLOOKUP(Matka[[#This Row],[4]],$B$2:$B$13,$C$2:$C$13,0,0)</f>
        <v>0</v>
      </c>
      <c r="Q342" s="14">
        <f>_xlfn.XLOOKUP(Matka[[#This Row],[5]],$B$2:$B$13,$C$2:$C$13,0,0)</f>
        <v>0</v>
      </c>
      <c r="R342" s="14">
        <f>_xlfn.XLOOKUP(Matka[[#This Row],[6]],$B$2:$B$13,$C$2:$C$13,0,0)</f>
        <v>0</v>
      </c>
      <c r="S342" s="15">
        <v>0</v>
      </c>
      <c r="T342" s="15">
        <v>0</v>
      </c>
      <c r="U342" s="15">
        <v>0</v>
      </c>
      <c r="V342" s="15">
        <v>0</v>
      </c>
      <c r="W342" s="15">
        <v>0</v>
      </c>
      <c r="X342" s="15">
        <v>0</v>
      </c>
      <c r="Y342" s="14">
        <f t="shared" si="6"/>
        <v>0</v>
      </c>
      <c r="Z342" s="15">
        <f>SUM(Matka[[#This Row],[Edycja I]:[Sztafety V]])</f>
        <v>0</v>
      </c>
      <c r="AA342" s="14" t="str">
        <f>_xlfn.TEXTJOIN(" | ",1,Matka[[#This Row],[Top1]],Matka[[#This Row],[Top2]],Matka[[#This Row],[Top3]],Matka[[#This Row],[Top4]])</f>
        <v>99 | 99 | 99 | 99</v>
      </c>
      <c r="AB342" s="14">
        <f>IFERROR(SMALL(Matka[[#This Row],[1]:[6]],1),99)</f>
        <v>99</v>
      </c>
      <c r="AC342" s="14">
        <f>IFERROR(SMALL(Matka[[#This Row],[1]:[6]],2),99)</f>
        <v>99</v>
      </c>
      <c r="AD342" s="14">
        <f>IFERROR(SMALL(Matka[[#This Row],[1]:[6]],3),99)</f>
        <v>99</v>
      </c>
      <c r="AE342" s="14">
        <f>IFERROR(SMALL(Matka[[#This Row],[1]:[6]],4),99)</f>
        <v>99</v>
      </c>
    </row>
    <row r="343" spans="3:31" hidden="1" x14ac:dyDescent="0.25">
      <c r="C343" s="13" t="str">
        <f>_xlfn.XLOOKUP(Matka[[#This Row],[Nazwisko i Imię]],Licencje[Nazw i imię],Licencje[Płeć],"",0)</f>
        <v/>
      </c>
      <c r="D343" s="13" t="str">
        <f>_xlfn.XLOOKUP(Matka[[#This Row],[Nazwisko i Imię]],Licencje[Nazw i imię],Licencje[Kat.],"",0)</f>
        <v/>
      </c>
      <c r="E343" s="13" t="str">
        <f>_xlfn.XLOOKUP(Matka[[#This Row],[Nazwisko i Imię]],Licencje[Nazw i imię],Licencje[Klub],"",0)</f>
        <v/>
      </c>
      <c r="F343" s="13" t="str">
        <f>_xlfn.XLOOKUP(Matka[[#This Row],[Nazwisko i Imię]],Licencje[Nazw i imię],Licencje[Szkoła],"",0)</f>
        <v/>
      </c>
      <c r="M343" s="14">
        <f>_xlfn.XLOOKUP(Matka[[#This Row],[1]],$B$2:$B$13,$C$2:$C$13,0,0)</f>
        <v>0</v>
      </c>
      <c r="N343" s="14">
        <f>_xlfn.XLOOKUP(Matka[[#This Row],[2]],$B$2:$B$13,$C$2:$C$13,0,0)</f>
        <v>0</v>
      </c>
      <c r="O343" s="14">
        <f>_xlfn.XLOOKUP(Matka[[#This Row],[3]],$B$2:$B$13,$C$2:$C$13,0,0)</f>
        <v>0</v>
      </c>
      <c r="P343" s="14">
        <f>_xlfn.XLOOKUP(Matka[[#This Row],[4]],$B$2:$B$13,$C$2:$C$13,0,0)</f>
        <v>0</v>
      </c>
      <c r="Q343" s="14">
        <f>_xlfn.XLOOKUP(Matka[[#This Row],[5]],$B$2:$B$13,$C$2:$C$13,0,0)</f>
        <v>0</v>
      </c>
      <c r="R343" s="14">
        <f>_xlfn.XLOOKUP(Matka[[#This Row],[6]],$B$2:$B$13,$C$2:$C$13,0,0)</f>
        <v>0</v>
      </c>
      <c r="S343" s="15">
        <v>0</v>
      </c>
      <c r="T343" s="15">
        <v>0</v>
      </c>
      <c r="U343" s="15">
        <v>0</v>
      </c>
      <c r="V343" s="15">
        <v>0</v>
      </c>
      <c r="W343" s="15">
        <v>0</v>
      </c>
      <c r="X343" s="15">
        <v>0</v>
      </c>
      <c r="Y343" s="14">
        <f t="shared" si="6"/>
        <v>0</v>
      </c>
      <c r="Z343" s="15">
        <f>SUM(Matka[[#This Row],[Edycja I]:[Sztafety V]])</f>
        <v>0</v>
      </c>
      <c r="AA343" s="14" t="str">
        <f>_xlfn.TEXTJOIN(" | ",1,Matka[[#This Row],[Top1]],Matka[[#This Row],[Top2]],Matka[[#This Row],[Top3]],Matka[[#This Row],[Top4]])</f>
        <v>99 | 99 | 99 | 99</v>
      </c>
      <c r="AB343" s="14">
        <f>IFERROR(SMALL(Matka[[#This Row],[1]:[6]],1),99)</f>
        <v>99</v>
      </c>
      <c r="AC343" s="14">
        <f>IFERROR(SMALL(Matka[[#This Row],[1]:[6]],2),99)</f>
        <v>99</v>
      </c>
      <c r="AD343" s="14">
        <f>IFERROR(SMALL(Matka[[#This Row],[1]:[6]],3),99)</f>
        <v>99</v>
      </c>
      <c r="AE343" s="14">
        <f>IFERROR(SMALL(Matka[[#This Row],[1]:[6]],4),99)</f>
        <v>99</v>
      </c>
    </row>
    <row r="344" spans="3:31" hidden="1" x14ac:dyDescent="0.25">
      <c r="C344" s="13" t="str">
        <f>_xlfn.XLOOKUP(Matka[[#This Row],[Nazwisko i Imię]],Licencje[Nazw i imię],Licencje[Płeć],"",0)</f>
        <v/>
      </c>
      <c r="D344" s="13" t="str">
        <f>_xlfn.XLOOKUP(Matka[[#This Row],[Nazwisko i Imię]],Licencje[Nazw i imię],Licencje[Kat.],"",0)</f>
        <v/>
      </c>
      <c r="E344" s="13" t="str">
        <f>_xlfn.XLOOKUP(Matka[[#This Row],[Nazwisko i Imię]],Licencje[Nazw i imię],Licencje[Klub],"",0)</f>
        <v/>
      </c>
      <c r="F344" s="13" t="str">
        <f>_xlfn.XLOOKUP(Matka[[#This Row],[Nazwisko i Imię]],Licencje[Nazw i imię],Licencje[Szkoła],"",0)</f>
        <v/>
      </c>
      <c r="M344" s="14">
        <f>_xlfn.XLOOKUP(Matka[[#This Row],[1]],$B$2:$B$13,$C$2:$C$13,0,0)</f>
        <v>0</v>
      </c>
      <c r="N344" s="14">
        <f>_xlfn.XLOOKUP(Matka[[#This Row],[2]],$B$2:$B$13,$C$2:$C$13,0,0)</f>
        <v>0</v>
      </c>
      <c r="O344" s="14">
        <f>_xlfn.XLOOKUP(Matka[[#This Row],[3]],$B$2:$B$13,$C$2:$C$13,0,0)</f>
        <v>0</v>
      </c>
      <c r="P344" s="14">
        <f>_xlfn.XLOOKUP(Matka[[#This Row],[4]],$B$2:$B$13,$C$2:$C$13,0,0)</f>
        <v>0</v>
      </c>
      <c r="Q344" s="14">
        <f>_xlfn.XLOOKUP(Matka[[#This Row],[5]],$B$2:$B$13,$C$2:$C$13,0,0)</f>
        <v>0</v>
      </c>
      <c r="R344" s="14">
        <f>_xlfn.XLOOKUP(Matka[[#This Row],[6]],$B$2:$B$13,$C$2:$C$13,0,0)</f>
        <v>0</v>
      </c>
      <c r="S344" s="15">
        <v>0</v>
      </c>
      <c r="T344" s="15">
        <v>0</v>
      </c>
      <c r="U344" s="15">
        <v>0</v>
      </c>
      <c r="V344" s="15">
        <v>0</v>
      </c>
      <c r="W344" s="15">
        <v>0</v>
      </c>
      <c r="X344" s="15">
        <v>0</v>
      </c>
      <c r="Y344" s="14">
        <f t="shared" si="6"/>
        <v>0</v>
      </c>
      <c r="Z344" s="15">
        <f>SUM(Matka[[#This Row],[Edycja I]:[Sztafety V]])</f>
        <v>0</v>
      </c>
      <c r="AA344" s="14" t="str">
        <f>_xlfn.TEXTJOIN(" | ",1,Matka[[#This Row],[Top1]],Matka[[#This Row],[Top2]],Matka[[#This Row],[Top3]],Matka[[#This Row],[Top4]])</f>
        <v>99 | 99 | 99 | 99</v>
      </c>
      <c r="AB344" s="14">
        <f>IFERROR(SMALL(Matka[[#This Row],[1]:[6]],1),99)</f>
        <v>99</v>
      </c>
      <c r="AC344" s="14">
        <f>IFERROR(SMALL(Matka[[#This Row],[1]:[6]],2),99)</f>
        <v>99</v>
      </c>
      <c r="AD344" s="14">
        <f>IFERROR(SMALL(Matka[[#This Row],[1]:[6]],3),99)</f>
        <v>99</v>
      </c>
      <c r="AE344" s="14">
        <f>IFERROR(SMALL(Matka[[#This Row],[1]:[6]],4),99)</f>
        <v>99</v>
      </c>
    </row>
    <row r="345" spans="3:31" hidden="1" x14ac:dyDescent="0.25">
      <c r="C345" s="13" t="str">
        <f>_xlfn.XLOOKUP(Matka[[#This Row],[Nazwisko i Imię]],Licencje[Nazw i imię],Licencje[Płeć],"",0)</f>
        <v/>
      </c>
      <c r="D345" s="13" t="str">
        <f>_xlfn.XLOOKUP(Matka[[#This Row],[Nazwisko i Imię]],Licencje[Nazw i imię],Licencje[Kat.],"",0)</f>
        <v/>
      </c>
      <c r="E345" s="13" t="str">
        <f>_xlfn.XLOOKUP(Matka[[#This Row],[Nazwisko i Imię]],Licencje[Nazw i imię],Licencje[Klub],"",0)</f>
        <v/>
      </c>
      <c r="F345" s="13" t="str">
        <f>_xlfn.XLOOKUP(Matka[[#This Row],[Nazwisko i Imię]],Licencje[Nazw i imię],Licencje[Szkoła],"",0)</f>
        <v/>
      </c>
      <c r="M345" s="14">
        <f>_xlfn.XLOOKUP(Matka[[#This Row],[1]],$B$2:$B$13,$C$2:$C$13,0,0)</f>
        <v>0</v>
      </c>
      <c r="N345" s="14">
        <f>_xlfn.XLOOKUP(Matka[[#This Row],[2]],$B$2:$B$13,$C$2:$C$13,0,0)</f>
        <v>0</v>
      </c>
      <c r="O345" s="14">
        <f>_xlfn.XLOOKUP(Matka[[#This Row],[3]],$B$2:$B$13,$C$2:$C$13,0,0)</f>
        <v>0</v>
      </c>
      <c r="P345" s="14">
        <f>_xlfn.XLOOKUP(Matka[[#This Row],[4]],$B$2:$B$13,$C$2:$C$13,0,0)</f>
        <v>0</v>
      </c>
      <c r="Q345" s="14">
        <f>_xlfn.XLOOKUP(Matka[[#This Row],[5]],$B$2:$B$13,$C$2:$C$13,0,0)</f>
        <v>0</v>
      </c>
      <c r="R345" s="14">
        <f>_xlfn.XLOOKUP(Matka[[#This Row],[6]],$B$2:$B$13,$C$2:$C$13,0,0)</f>
        <v>0</v>
      </c>
      <c r="S345" s="15">
        <v>0</v>
      </c>
      <c r="T345" s="15">
        <v>0</v>
      </c>
      <c r="U345" s="15">
        <v>0</v>
      </c>
      <c r="V345" s="15">
        <v>0</v>
      </c>
      <c r="W345" s="15">
        <v>0</v>
      </c>
      <c r="X345" s="15">
        <v>0</v>
      </c>
      <c r="Y345" s="14">
        <f t="shared" si="6"/>
        <v>0</v>
      </c>
      <c r="Z345" s="15">
        <f>SUM(Matka[[#This Row],[Edycja I]:[Sztafety V]])</f>
        <v>0</v>
      </c>
      <c r="AA345" s="14" t="str">
        <f>_xlfn.TEXTJOIN(" | ",1,Matka[[#This Row],[Top1]],Matka[[#This Row],[Top2]],Matka[[#This Row],[Top3]],Matka[[#This Row],[Top4]])</f>
        <v>99 | 99 | 99 | 99</v>
      </c>
      <c r="AB345" s="14">
        <f>IFERROR(SMALL(Matka[[#This Row],[1]:[6]],1),99)</f>
        <v>99</v>
      </c>
      <c r="AC345" s="14">
        <f>IFERROR(SMALL(Matka[[#This Row],[1]:[6]],2),99)</f>
        <v>99</v>
      </c>
      <c r="AD345" s="14">
        <f>IFERROR(SMALL(Matka[[#This Row],[1]:[6]],3),99)</f>
        <v>99</v>
      </c>
      <c r="AE345" s="14">
        <f>IFERROR(SMALL(Matka[[#This Row],[1]:[6]],4),99)</f>
        <v>99</v>
      </c>
    </row>
    <row r="346" spans="3:31" hidden="1" x14ac:dyDescent="0.25">
      <c r="C346" s="13" t="str">
        <f>_xlfn.XLOOKUP(Matka[[#This Row],[Nazwisko i Imię]],Licencje[Nazw i imię],Licencje[Płeć],"",0)</f>
        <v/>
      </c>
      <c r="D346" s="13" t="str">
        <f>_xlfn.XLOOKUP(Matka[[#This Row],[Nazwisko i Imię]],Licencje[Nazw i imię],Licencje[Kat.],"",0)</f>
        <v/>
      </c>
      <c r="E346" s="13" t="str">
        <f>_xlfn.XLOOKUP(Matka[[#This Row],[Nazwisko i Imię]],Licencje[Nazw i imię],Licencje[Klub],"",0)</f>
        <v/>
      </c>
      <c r="F346" s="13" t="str">
        <f>_xlfn.XLOOKUP(Matka[[#This Row],[Nazwisko i Imię]],Licencje[Nazw i imię],Licencje[Szkoła],"",0)</f>
        <v/>
      </c>
      <c r="M346" s="14">
        <f>_xlfn.XLOOKUP(Matka[[#This Row],[1]],$B$2:$B$13,$C$2:$C$13,0,0)</f>
        <v>0</v>
      </c>
      <c r="N346" s="14">
        <f>_xlfn.XLOOKUP(Matka[[#This Row],[2]],$B$2:$B$13,$C$2:$C$13,0,0)</f>
        <v>0</v>
      </c>
      <c r="O346" s="14">
        <f>_xlfn.XLOOKUP(Matka[[#This Row],[3]],$B$2:$B$13,$C$2:$C$13,0,0)</f>
        <v>0</v>
      </c>
      <c r="P346" s="14">
        <f>_xlfn.XLOOKUP(Matka[[#This Row],[4]],$B$2:$B$13,$C$2:$C$13,0,0)</f>
        <v>0</v>
      </c>
      <c r="Q346" s="14">
        <f>_xlfn.XLOOKUP(Matka[[#This Row],[5]],$B$2:$B$13,$C$2:$C$13,0,0)</f>
        <v>0</v>
      </c>
      <c r="R346" s="14">
        <f>_xlfn.XLOOKUP(Matka[[#This Row],[6]],$B$2:$B$13,$C$2:$C$13,0,0)</f>
        <v>0</v>
      </c>
      <c r="S346" s="15">
        <v>0</v>
      </c>
      <c r="T346" s="15">
        <v>0</v>
      </c>
      <c r="U346" s="15">
        <v>0</v>
      </c>
      <c r="V346" s="15">
        <v>0</v>
      </c>
      <c r="W346" s="15">
        <v>0</v>
      </c>
      <c r="X346" s="15">
        <v>0</v>
      </c>
      <c r="Y346" s="14">
        <f t="shared" si="6"/>
        <v>0</v>
      </c>
      <c r="Z346" s="15">
        <f>SUM(Matka[[#This Row],[Edycja I]:[Sztafety V]])</f>
        <v>0</v>
      </c>
      <c r="AA346" s="14" t="str">
        <f>_xlfn.TEXTJOIN(" | ",1,Matka[[#This Row],[Top1]],Matka[[#This Row],[Top2]],Matka[[#This Row],[Top3]],Matka[[#This Row],[Top4]])</f>
        <v>99 | 99 | 99 | 99</v>
      </c>
      <c r="AB346" s="14">
        <f>IFERROR(SMALL(Matka[[#This Row],[1]:[6]],1),99)</f>
        <v>99</v>
      </c>
      <c r="AC346" s="14">
        <f>IFERROR(SMALL(Matka[[#This Row],[1]:[6]],2),99)</f>
        <v>99</v>
      </c>
      <c r="AD346" s="14">
        <f>IFERROR(SMALL(Matka[[#This Row],[1]:[6]],3),99)</f>
        <v>99</v>
      </c>
      <c r="AE346" s="14">
        <f>IFERROR(SMALL(Matka[[#This Row],[1]:[6]],4),99)</f>
        <v>99</v>
      </c>
    </row>
    <row r="347" spans="3:31" hidden="1" x14ac:dyDescent="0.25">
      <c r="C347" s="13" t="str">
        <f>_xlfn.XLOOKUP(Matka[[#This Row],[Nazwisko i Imię]],Licencje[Nazw i imię],Licencje[Płeć],"",0)</f>
        <v/>
      </c>
      <c r="D347" s="13" t="str">
        <f>_xlfn.XLOOKUP(Matka[[#This Row],[Nazwisko i Imię]],Licencje[Nazw i imię],Licencje[Kat.],"",0)</f>
        <v/>
      </c>
      <c r="E347" s="13" t="str">
        <f>_xlfn.XLOOKUP(Matka[[#This Row],[Nazwisko i Imię]],Licencje[Nazw i imię],Licencje[Klub],"",0)</f>
        <v/>
      </c>
      <c r="F347" s="13" t="str">
        <f>_xlfn.XLOOKUP(Matka[[#This Row],[Nazwisko i Imię]],Licencje[Nazw i imię],Licencje[Szkoła],"",0)</f>
        <v/>
      </c>
      <c r="M347" s="14">
        <f>_xlfn.XLOOKUP(Matka[[#This Row],[1]],$B$2:$B$13,$C$2:$C$13,0,0)</f>
        <v>0</v>
      </c>
      <c r="N347" s="14">
        <f>_xlfn.XLOOKUP(Matka[[#This Row],[2]],$B$2:$B$13,$C$2:$C$13,0,0)</f>
        <v>0</v>
      </c>
      <c r="O347" s="14">
        <f>_xlfn.XLOOKUP(Matka[[#This Row],[3]],$B$2:$B$13,$C$2:$C$13,0,0)</f>
        <v>0</v>
      </c>
      <c r="P347" s="14">
        <f>_xlfn.XLOOKUP(Matka[[#This Row],[4]],$B$2:$B$13,$C$2:$C$13,0,0)</f>
        <v>0</v>
      </c>
      <c r="Q347" s="14">
        <f>_xlfn.XLOOKUP(Matka[[#This Row],[5]],$B$2:$B$13,$C$2:$C$13,0,0)</f>
        <v>0</v>
      </c>
      <c r="R347" s="14">
        <f>_xlfn.XLOOKUP(Matka[[#This Row],[6]],$B$2:$B$13,$C$2:$C$13,0,0)</f>
        <v>0</v>
      </c>
      <c r="S347" s="15">
        <v>0</v>
      </c>
      <c r="T347" s="15">
        <v>0</v>
      </c>
      <c r="U347" s="15">
        <v>0</v>
      </c>
      <c r="V347" s="15">
        <v>0</v>
      </c>
      <c r="W347" s="15">
        <v>0</v>
      </c>
      <c r="X347" s="15">
        <v>0</v>
      </c>
      <c r="Y347" s="14">
        <f t="shared" si="6"/>
        <v>0</v>
      </c>
      <c r="Z347" s="15">
        <f>SUM(Matka[[#This Row],[Edycja I]:[Sztafety V]])</f>
        <v>0</v>
      </c>
      <c r="AA347" s="14" t="str">
        <f>_xlfn.TEXTJOIN(" | ",1,Matka[[#This Row],[Top1]],Matka[[#This Row],[Top2]],Matka[[#This Row],[Top3]],Matka[[#This Row],[Top4]])</f>
        <v>99 | 99 | 99 | 99</v>
      </c>
      <c r="AB347" s="14">
        <f>IFERROR(SMALL(Matka[[#This Row],[1]:[6]],1),99)</f>
        <v>99</v>
      </c>
      <c r="AC347" s="14">
        <f>IFERROR(SMALL(Matka[[#This Row],[1]:[6]],2),99)</f>
        <v>99</v>
      </c>
      <c r="AD347" s="14">
        <f>IFERROR(SMALL(Matka[[#This Row],[1]:[6]],3),99)</f>
        <v>99</v>
      </c>
      <c r="AE347" s="14">
        <f>IFERROR(SMALL(Matka[[#This Row],[1]:[6]],4),99)</f>
        <v>99</v>
      </c>
    </row>
    <row r="348" spans="3:31" hidden="1" x14ac:dyDescent="0.25">
      <c r="C348" s="13" t="str">
        <f>_xlfn.XLOOKUP(Matka[[#This Row],[Nazwisko i Imię]],Licencje[Nazw i imię],Licencje[Płeć],"",0)</f>
        <v/>
      </c>
      <c r="D348" s="13" t="str">
        <f>_xlfn.XLOOKUP(Matka[[#This Row],[Nazwisko i Imię]],Licencje[Nazw i imię],Licencje[Kat.],"",0)</f>
        <v/>
      </c>
      <c r="E348" s="13" t="str">
        <f>_xlfn.XLOOKUP(Matka[[#This Row],[Nazwisko i Imię]],Licencje[Nazw i imię],Licencje[Klub],"",0)</f>
        <v/>
      </c>
      <c r="F348" s="13" t="str">
        <f>_xlfn.XLOOKUP(Matka[[#This Row],[Nazwisko i Imię]],Licencje[Nazw i imię],Licencje[Szkoła],"",0)</f>
        <v/>
      </c>
      <c r="M348" s="14">
        <f>_xlfn.XLOOKUP(Matka[[#This Row],[1]],$B$2:$B$13,$C$2:$C$13,0,0)</f>
        <v>0</v>
      </c>
      <c r="N348" s="14">
        <f>_xlfn.XLOOKUP(Matka[[#This Row],[2]],$B$2:$B$13,$C$2:$C$13,0,0)</f>
        <v>0</v>
      </c>
      <c r="O348" s="14">
        <f>_xlfn.XLOOKUP(Matka[[#This Row],[3]],$B$2:$B$13,$C$2:$C$13,0,0)</f>
        <v>0</v>
      </c>
      <c r="P348" s="14">
        <f>_xlfn.XLOOKUP(Matka[[#This Row],[4]],$B$2:$B$13,$C$2:$C$13,0,0)</f>
        <v>0</v>
      </c>
      <c r="Q348" s="14">
        <f>_xlfn.XLOOKUP(Matka[[#This Row],[5]],$B$2:$B$13,$C$2:$C$13,0,0)</f>
        <v>0</v>
      </c>
      <c r="R348" s="14">
        <f>_xlfn.XLOOKUP(Matka[[#This Row],[6]],$B$2:$B$13,$C$2:$C$13,0,0)</f>
        <v>0</v>
      </c>
      <c r="S348" s="15">
        <v>0</v>
      </c>
      <c r="T348" s="15">
        <v>0</v>
      </c>
      <c r="U348" s="15">
        <v>0</v>
      </c>
      <c r="V348" s="15">
        <v>0</v>
      </c>
      <c r="W348" s="15">
        <v>0</v>
      </c>
      <c r="X348" s="15">
        <v>0</v>
      </c>
      <c r="Y348" s="14">
        <f t="shared" si="6"/>
        <v>0</v>
      </c>
      <c r="Z348" s="15">
        <f>SUM(Matka[[#This Row],[Edycja I]:[Sztafety V]])</f>
        <v>0</v>
      </c>
      <c r="AA348" s="14" t="str">
        <f>_xlfn.TEXTJOIN(" | ",1,Matka[[#This Row],[Top1]],Matka[[#This Row],[Top2]],Matka[[#This Row],[Top3]],Matka[[#This Row],[Top4]])</f>
        <v>99 | 99 | 99 | 99</v>
      </c>
      <c r="AB348" s="14">
        <f>IFERROR(SMALL(Matka[[#This Row],[1]:[6]],1),99)</f>
        <v>99</v>
      </c>
      <c r="AC348" s="14">
        <f>IFERROR(SMALL(Matka[[#This Row],[1]:[6]],2),99)</f>
        <v>99</v>
      </c>
      <c r="AD348" s="14">
        <f>IFERROR(SMALL(Matka[[#This Row],[1]:[6]],3),99)</f>
        <v>99</v>
      </c>
      <c r="AE348" s="14">
        <f>IFERROR(SMALL(Matka[[#This Row],[1]:[6]],4),99)</f>
        <v>99</v>
      </c>
    </row>
    <row r="349" spans="3:31" hidden="1" x14ac:dyDescent="0.25">
      <c r="C349" s="13" t="str">
        <f>_xlfn.XLOOKUP(Matka[[#This Row],[Nazwisko i Imię]],Licencje[Nazw i imię],Licencje[Płeć],"",0)</f>
        <v/>
      </c>
      <c r="D349" s="13" t="str">
        <f>_xlfn.XLOOKUP(Matka[[#This Row],[Nazwisko i Imię]],Licencje[Nazw i imię],Licencje[Kat.],"",0)</f>
        <v/>
      </c>
      <c r="E349" s="13" t="str">
        <f>_xlfn.XLOOKUP(Matka[[#This Row],[Nazwisko i Imię]],Licencje[Nazw i imię],Licencje[Klub],"",0)</f>
        <v/>
      </c>
      <c r="F349" s="13" t="str">
        <f>_xlfn.XLOOKUP(Matka[[#This Row],[Nazwisko i Imię]],Licencje[Nazw i imię],Licencje[Szkoła],"",0)</f>
        <v/>
      </c>
      <c r="M349" s="14">
        <f>_xlfn.XLOOKUP(Matka[[#This Row],[1]],$B$2:$B$13,$C$2:$C$13,0,0)</f>
        <v>0</v>
      </c>
      <c r="N349" s="14">
        <f>_xlfn.XLOOKUP(Matka[[#This Row],[2]],$B$2:$B$13,$C$2:$C$13,0,0)</f>
        <v>0</v>
      </c>
      <c r="O349" s="14">
        <f>_xlfn.XLOOKUP(Matka[[#This Row],[3]],$B$2:$B$13,$C$2:$C$13,0,0)</f>
        <v>0</v>
      </c>
      <c r="P349" s="14">
        <f>_xlfn.XLOOKUP(Matka[[#This Row],[4]],$B$2:$B$13,$C$2:$C$13,0,0)</f>
        <v>0</v>
      </c>
      <c r="Q349" s="14">
        <f>_xlfn.XLOOKUP(Matka[[#This Row],[5]],$B$2:$B$13,$C$2:$C$13,0,0)</f>
        <v>0</v>
      </c>
      <c r="R349" s="14">
        <f>_xlfn.XLOOKUP(Matka[[#This Row],[6]],$B$2:$B$13,$C$2:$C$13,0,0)</f>
        <v>0</v>
      </c>
      <c r="S349" s="15">
        <v>0</v>
      </c>
      <c r="T349" s="15">
        <v>0</v>
      </c>
      <c r="U349" s="15">
        <v>0</v>
      </c>
      <c r="V349" s="15">
        <v>0</v>
      </c>
      <c r="W349" s="15">
        <v>0</v>
      </c>
      <c r="X349" s="15">
        <v>0</v>
      </c>
      <c r="Y349" s="14">
        <f t="shared" si="6"/>
        <v>0</v>
      </c>
      <c r="Z349" s="15">
        <f>SUM(Matka[[#This Row],[Edycja I]:[Sztafety V]])</f>
        <v>0</v>
      </c>
      <c r="AA349" s="14" t="str">
        <f>_xlfn.TEXTJOIN(" | ",1,Matka[[#This Row],[Top1]],Matka[[#This Row],[Top2]],Matka[[#This Row],[Top3]],Matka[[#This Row],[Top4]])</f>
        <v>99 | 99 | 99 | 99</v>
      </c>
      <c r="AB349" s="14">
        <f>IFERROR(SMALL(Matka[[#This Row],[1]:[6]],1),99)</f>
        <v>99</v>
      </c>
      <c r="AC349" s="14">
        <f>IFERROR(SMALL(Matka[[#This Row],[1]:[6]],2),99)</f>
        <v>99</v>
      </c>
      <c r="AD349" s="14">
        <f>IFERROR(SMALL(Matka[[#This Row],[1]:[6]],3),99)</f>
        <v>99</v>
      </c>
      <c r="AE349" s="14">
        <f>IFERROR(SMALL(Matka[[#This Row],[1]:[6]],4),99)</f>
        <v>99</v>
      </c>
    </row>
    <row r="350" spans="3:31" hidden="1" x14ac:dyDescent="0.25">
      <c r="C350" s="13" t="str">
        <f>_xlfn.XLOOKUP(Matka[[#This Row],[Nazwisko i Imię]],Licencje[Nazw i imię],Licencje[Płeć],"",0)</f>
        <v/>
      </c>
      <c r="D350" s="13" t="str">
        <f>_xlfn.XLOOKUP(Matka[[#This Row],[Nazwisko i Imię]],Licencje[Nazw i imię],Licencje[Kat.],"",0)</f>
        <v/>
      </c>
      <c r="E350" s="13" t="str">
        <f>_xlfn.XLOOKUP(Matka[[#This Row],[Nazwisko i Imię]],Licencje[Nazw i imię],Licencje[Klub],"",0)</f>
        <v/>
      </c>
      <c r="F350" s="13" t="str">
        <f>_xlfn.XLOOKUP(Matka[[#This Row],[Nazwisko i Imię]],Licencje[Nazw i imię],Licencje[Szkoła],"",0)</f>
        <v/>
      </c>
      <c r="M350" s="14">
        <f>_xlfn.XLOOKUP(Matka[[#This Row],[1]],$B$2:$B$13,$C$2:$C$13,0,0)</f>
        <v>0</v>
      </c>
      <c r="N350" s="14">
        <f>_xlfn.XLOOKUP(Matka[[#This Row],[2]],$B$2:$B$13,$C$2:$C$13,0,0)</f>
        <v>0</v>
      </c>
      <c r="O350" s="14">
        <f>_xlfn.XLOOKUP(Matka[[#This Row],[3]],$B$2:$B$13,$C$2:$C$13,0,0)</f>
        <v>0</v>
      </c>
      <c r="P350" s="14">
        <f>_xlfn.XLOOKUP(Matka[[#This Row],[4]],$B$2:$B$13,$C$2:$C$13,0,0)</f>
        <v>0</v>
      </c>
      <c r="Q350" s="14">
        <f>_xlfn.XLOOKUP(Matka[[#This Row],[5]],$B$2:$B$13,$C$2:$C$13,0,0)</f>
        <v>0</v>
      </c>
      <c r="R350" s="14">
        <f>_xlfn.XLOOKUP(Matka[[#This Row],[6]],$B$2:$B$13,$C$2:$C$13,0,0)</f>
        <v>0</v>
      </c>
      <c r="S350" s="15">
        <v>0</v>
      </c>
      <c r="T350" s="15">
        <v>0</v>
      </c>
      <c r="U350" s="15">
        <v>0</v>
      </c>
      <c r="V350" s="15">
        <v>0</v>
      </c>
      <c r="W350" s="15">
        <v>0</v>
      </c>
      <c r="X350" s="15">
        <v>0</v>
      </c>
      <c r="Y350" s="14">
        <f t="shared" si="6"/>
        <v>0</v>
      </c>
      <c r="Z350" s="15">
        <f>SUM(Matka[[#This Row],[Edycja I]:[Sztafety V]])</f>
        <v>0</v>
      </c>
      <c r="AA350" s="14" t="str">
        <f>_xlfn.TEXTJOIN(" | ",1,Matka[[#This Row],[Top1]],Matka[[#This Row],[Top2]],Matka[[#This Row],[Top3]],Matka[[#This Row],[Top4]])</f>
        <v>99 | 99 | 99 | 99</v>
      </c>
      <c r="AB350" s="14">
        <f>IFERROR(SMALL(Matka[[#This Row],[1]:[6]],1),99)</f>
        <v>99</v>
      </c>
      <c r="AC350" s="14">
        <f>IFERROR(SMALL(Matka[[#This Row],[1]:[6]],2),99)</f>
        <v>99</v>
      </c>
      <c r="AD350" s="14">
        <f>IFERROR(SMALL(Matka[[#This Row],[1]:[6]],3),99)</f>
        <v>99</v>
      </c>
      <c r="AE350" s="14">
        <f>IFERROR(SMALL(Matka[[#This Row],[1]:[6]],4),99)</f>
        <v>99</v>
      </c>
    </row>
    <row r="351" spans="3:31" hidden="1" x14ac:dyDescent="0.25">
      <c r="C351" s="13" t="str">
        <f>_xlfn.XLOOKUP(Matka[[#This Row],[Nazwisko i Imię]],Licencje[Nazw i imię],Licencje[Płeć],"",0)</f>
        <v/>
      </c>
      <c r="D351" s="13" t="str">
        <f>_xlfn.XLOOKUP(Matka[[#This Row],[Nazwisko i Imię]],Licencje[Nazw i imię],Licencje[Kat.],"",0)</f>
        <v/>
      </c>
      <c r="E351" s="13" t="str">
        <f>_xlfn.XLOOKUP(Matka[[#This Row],[Nazwisko i Imię]],Licencje[Nazw i imię],Licencje[Klub],"",0)</f>
        <v/>
      </c>
      <c r="F351" s="13" t="str">
        <f>_xlfn.XLOOKUP(Matka[[#This Row],[Nazwisko i Imię]],Licencje[Nazw i imię],Licencje[Szkoła],"",0)</f>
        <v/>
      </c>
      <c r="M351" s="14">
        <f>_xlfn.XLOOKUP(Matka[[#This Row],[1]],$B$2:$B$13,$C$2:$C$13,0,0)</f>
        <v>0</v>
      </c>
      <c r="N351" s="14">
        <f>_xlfn.XLOOKUP(Matka[[#This Row],[2]],$B$2:$B$13,$C$2:$C$13,0,0)</f>
        <v>0</v>
      </c>
      <c r="O351" s="14">
        <f>_xlfn.XLOOKUP(Matka[[#This Row],[3]],$B$2:$B$13,$C$2:$C$13,0,0)</f>
        <v>0</v>
      </c>
      <c r="P351" s="14">
        <f>_xlfn.XLOOKUP(Matka[[#This Row],[4]],$B$2:$B$13,$C$2:$C$13,0,0)</f>
        <v>0</v>
      </c>
      <c r="Q351" s="14">
        <f>_xlfn.XLOOKUP(Matka[[#This Row],[5]],$B$2:$B$13,$C$2:$C$13,0,0)</f>
        <v>0</v>
      </c>
      <c r="R351" s="14">
        <f>_xlfn.XLOOKUP(Matka[[#This Row],[6]],$B$2:$B$13,$C$2:$C$13,0,0)</f>
        <v>0</v>
      </c>
      <c r="S351" s="15">
        <v>0</v>
      </c>
      <c r="T351" s="15">
        <v>0</v>
      </c>
      <c r="U351" s="15">
        <v>0</v>
      </c>
      <c r="V351" s="15">
        <v>0</v>
      </c>
      <c r="W351" s="15">
        <v>0</v>
      </c>
      <c r="X351" s="15">
        <v>0</v>
      </c>
      <c r="Y351" s="14">
        <f t="shared" si="6"/>
        <v>0</v>
      </c>
      <c r="Z351" s="15">
        <f>SUM(Matka[[#This Row],[Edycja I]:[Sztafety V]])</f>
        <v>0</v>
      </c>
      <c r="AA351" s="14" t="str">
        <f>_xlfn.TEXTJOIN(" | ",1,Matka[[#This Row],[Top1]],Matka[[#This Row],[Top2]],Matka[[#This Row],[Top3]],Matka[[#This Row],[Top4]])</f>
        <v>99 | 99 | 99 | 99</v>
      </c>
      <c r="AB351" s="14">
        <f>IFERROR(SMALL(Matka[[#This Row],[1]:[6]],1),99)</f>
        <v>99</v>
      </c>
      <c r="AC351" s="14">
        <f>IFERROR(SMALL(Matka[[#This Row],[1]:[6]],2),99)</f>
        <v>99</v>
      </c>
      <c r="AD351" s="14">
        <f>IFERROR(SMALL(Matka[[#This Row],[1]:[6]],3),99)</f>
        <v>99</v>
      </c>
      <c r="AE351" s="14">
        <f>IFERROR(SMALL(Matka[[#This Row],[1]:[6]],4),99)</f>
        <v>99</v>
      </c>
    </row>
    <row r="352" spans="3:31" hidden="1" x14ac:dyDescent="0.25">
      <c r="C352" s="13" t="str">
        <f>_xlfn.XLOOKUP(Matka[[#This Row],[Nazwisko i Imię]],Licencje[Nazw i imię],Licencje[Płeć],"",0)</f>
        <v/>
      </c>
      <c r="D352" s="13" t="str">
        <f>_xlfn.XLOOKUP(Matka[[#This Row],[Nazwisko i Imię]],Licencje[Nazw i imię],Licencje[Kat.],"",0)</f>
        <v/>
      </c>
      <c r="E352" s="13" t="str">
        <f>_xlfn.XLOOKUP(Matka[[#This Row],[Nazwisko i Imię]],Licencje[Nazw i imię],Licencje[Klub],"",0)</f>
        <v/>
      </c>
      <c r="F352" s="13" t="str">
        <f>_xlfn.XLOOKUP(Matka[[#This Row],[Nazwisko i Imię]],Licencje[Nazw i imię],Licencje[Szkoła],"",0)</f>
        <v/>
      </c>
      <c r="M352" s="14">
        <f>_xlfn.XLOOKUP(Matka[[#This Row],[1]],$B$2:$B$13,$C$2:$C$13,0,0)</f>
        <v>0</v>
      </c>
      <c r="N352" s="14">
        <f>_xlfn.XLOOKUP(Matka[[#This Row],[2]],$B$2:$B$13,$C$2:$C$13,0,0)</f>
        <v>0</v>
      </c>
      <c r="O352" s="14">
        <f>_xlfn.XLOOKUP(Matka[[#This Row],[3]],$B$2:$B$13,$C$2:$C$13,0,0)</f>
        <v>0</v>
      </c>
      <c r="P352" s="14">
        <f>_xlfn.XLOOKUP(Matka[[#This Row],[4]],$B$2:$B$13,$C$2:$C$13,0,0)</f>
        <v>0</v>
      </c>
      <c r="Q352" s="14">
        <f>_xlfn.XLOOKUP(Matka[[#This Row],[5]],$B$2:$B$13,$C$2:$C$13,0,0)</f>
        <v>0</v>
      </c>
      <c r="R352" s="14">
        <f>_xlfn.XLOOKUP(Matka[[#This Row],[6]],$B$2:$B$13,$C$2:$C$13,0,0)</f>
        <v>0</v>
      </c>
      <c r="S352" s="15">
        <v>0</v>
      </c>
      <c r="T352" s="15">
        <v>0</v>
      </c>
      <c r="U352" s="15">
        <v>0</v>
      </c>
      <c r="V352" s="15">
        <v>0</v>
      </c>
      <c r="W352" s="15">
        <v>0</v>
      </c>
      <c r="X352" s="15">
        <v>0</v>
      </c>
      <c r="Y352" s="14">
        <f t="shared" si="6"/>
        <v>0</v>
      </c>
      <c r="Z352" s="15">
        <f>SUM(Matka[[#This Row],[Edycja I]:[Sztafety V]])</f>
        <v>0</v>
      </c>
      <c r="AA352" s="14" t="str">
        <f>_xlfn.TEXTJOIN(" | ",1,Matka[[#This Row],[Top1]],Matka[[#This Row],[Top2]],Matka[[#This Row],[Top3]],Matka[[#This Row],[Top4]])</f>
        <v>99 | 99 | 99 | 99</v>
      </c>
      <c r="AB352" s="14">
        <f>IFERROR(SMALL(Matka[[#This Row],[1]:[6]],1),99)</f>
        <v>99</v>
      </c>
      <c r="AC352" s="14">
        <f>IFERROR(SMALL(Matka[[#This Row],[1]:[6]],2),99)</f>
        <v>99</v>
      </c>
      <c r="AD352" s="14">
        <f>IFERROR(SMALL(Matka[[#This Row],[1]:[6]],3),99)</f>
        <v>99</v>
      </c>
      <c r="AE352" s="14">
        <f>IFERROR(SMALL(Matka[[#This Row],[1]:[6]],4),99)</f>
        <v>99</v>
      </c>
    </row>
    <row r="353" spans="3:31" hidden="1" x14ac:dyDescent="0.25">
      <c r="C353" s="13" t="str">
        <f>_xlfn.XLOOKUP(Matka[[#This Row],[Nazwisko i Imię]],Licencje[Nazw i imię],Licencje[Płeć],"",0)</f>
        <v/>
      </c>
      <c r="D353" s="13" t="str">
        <f>_xlfn.XLOOKUP(Matka[[#This Row],[Nazwisko i Imię]],Licencje[Nazw i imię],Licencje[Kat.],"",0)</f>
        <v/>
      </c>
      <c r="E353" s="13" t="str">
        <f>_xlfn.XLOOKUP(Matka[[#This Row],[Nazwisko i Imię]],Licencje[Nazw i imię],Licencje[Klub],"",0)</f>
        <v/>
      </c>
      <c r="F353" s="13" t="str">
        <f>_xlfn.XLOOKUP(Matka[[#This Row],[Nazwisko i Imię]],Licencje[Nazw i imię],Licencje[Szkoła],"",0)</f>
        <v/>
      </c>
      <c r="M353" s="14">
        <f>_xlfn.XLOOKUP(Matka[[#This Row],[1]],$B$2:$B$13,$C$2:$C$13,0,0)</f>
        <v>0</v>
      </c>
      <c r="N353" s="14">
        <f>_xlfn.XLOOKUP(Matka[[#This Row],[2]],$B$2:$B$13,$C$2:$C$13,0,0)</f>
        <v>0</v>
      </c>
      <c r="O353" s="14">
        <f>_xlfn.XLOOKUP(Matka[[#This Row],[3]],$B$2:$B$13,$C$2:$C$13,0,0)</f>
        <v>0</v>
      </c>
      <c r="P353" s="14">
        <f>_xlfn.XLOOKUP(Matka[[#This Row],[4]],$B$2:$B$13,$C$2:$C$13,0,0)</f>
        <v>0</v>
      </c>
      <c r="Q353" s="14">
        <f>_xlfn.XLOOKUP(Matka[[#This Row],[5]],$B$2:$B$13,$C$2:$C$13,0,0)</f>
        <v>0</v>
      </c>
      <c r="R353" s="14">
        <f>_xlfn.XLOOKUP(Matka[[#This Row],[6]],$B$2:$B$13,$C$2:$C$13,0,0)</f>
        <v>0</v>
      </c>
      <c r="S353" s="15">
        <v>0</v>
      </c>
      <c r="T353" s="15">
        <v>0</v>
      </c>
      <c r="U353" s="15">
        <v>0</v>
      </c>
      <c r="V353" s="15">
        <v>0</v>
      </c>
      <c r="W353" s="15">
        <v>0</v>
      </c>
      <c r="X353" s="15">
        <v>0</v>
      </c>
      <c r="Y353" s="14">
        <f t="shared" si="6"/>
        <v>0</v>
      </c>
      <c r="Z353" s="15">
        <f>SUM(Matka[[#This Row],[Edycja I]:[Sztafety V]])</f>
        <v>0</v>
      </c>
      <c r="AA353" s="14" t="str">
        <f>_xlfn.TEXTJOIN(" | ",1,Matka[[#This Row],[Top1]],Matka[[#This Row],[Top2]],Matka[[#This Row],[Top3]],Matka[[#This Row],[Top4]])</f>
        <v>99 | 99 | 99 | 99</v>
      </c>
      <c r="AB353" s="14">
        <f>IFERROR(SMALL(Matka[[#This Row],[1]:[6]],1),99)</f>
        <v>99</v>
      </c>
      <c r="AC353" s="14">
        <f>IFERROR(SMALL(Matka[[#This Row],[1]:[6]],2),99)</f>
        <v>99</v>
      </c>
      <c r="AD353" s="14">
        <f>IFERROR(SMALL(Matka[[#This Row],[1]:[6]],3),99)</f>
        <v>99</v>
      </c>
      <c r="AE353" s="14">
        <f>IFERROR(SMALL(Matka[[#This Row],[1]:[6]],4),99)</f>
        <v>99</v>
      </c>
    </row>
    <row r="354" spans="3:31" hidden="1" x14ac:dyDescent="0.25">
      <c r="C354" s="13" t="str">
        <f>_xlfn.XLOOKUP(Matka[[#This Row],[Nazwisko i Imię]],Licencje[Nazw i imię],Licencje[Płeć],"",0)</f>
        <v/>
      </c>
      <c r="D354" s="13" t="str">
        <f>_xlfn.XLOOKUP(Matka[[#This Row],[Nazwisko i Imię]],Licencje[Nazw i imię],Licencje[Kat.],"",0)</f>
        <v/>
      </c>
      <c r="E354" s="13" t="str">
        <f>_xlfn.XLOOKUP(Matka[[#This Row],[Nazwisko i Imię]],Licencje[Nazw i imię],Licencje[Klub],"",0)</f>
        <v/>
      </c>
      <c r="F354" s="13" t="str">
        <f>_xlfn.XLOOKUP(Matka[[#This Row],[Nazwisko i Imię]],Licencje[Nazw i imię],Licencje[Szkoła],"",0)</f>
        <v/>
      </c>
      <c r="M354" s="14">
        <f>_xlfn.XLOOKUP(Matka[[#This Row],[1]],$B$2:$B$13,$C$2:$C$13,0,0)</f>
        <v>0</v>
      </c>
      <c r="N354" s="14">
        <f>_xlfn.XLOOKUP(Matka[[#This Row],[2]],$B$2:$B$13,$C$2:$C$13,0,0)</f>
        <v>0</v>
      </c>
      <c r="O354" s="14">
        <f>_xlfn.XLOOKUP(Matka[[#This Row],[3]],$B$2:$B$13,$C$2:$C$13,0,0)</f>
        <v>0</v>
      </c>
      <c r="P354" s="14">
        <f>_xlfn.XLOOKUP(Matka[[#This Row],[4]],$B$2:$B$13,$C$2:$C$13,0,0)</f>
        <v>0</v>
      </c>
      <c r="Q354" s="14">
        <f>_xlfn.XLOOKUP(Matka[[#This Row],[5]],$B$2:$B$13,$C$2:$C$13,0,0)</f>
        <v>0</v>
      </c>
      <c r="R354" s="14">
        <f>_xlfn.XLOOKUP(Matka[[#This Row],[6]],$B$2:$B$13,$C$2:$C$13,0,0)</f>
        <v>0</v>
      </c>
      <c r="S354" s="15">
        <v>0</v>
      </c>
      <c r="T354" s="15">
        <v>0</v>
      </c>
      <c r="U354" s="15">
        <v>0</v>
      </c>
      <c r="V354" s="15">
        <v>0</v>
      </c>
      <c r="W354" s="15">
        <v>0</v>
      </c>
      <c r="X354" s="15">
        <v>0</v>
      </c>
      <c r="Y354" s="14">
        <f t="shared" si="6"/>
        <v>0</v>
      </c>
      <c r="Z354" s="15">
        <f>SUM(Matka[[#This Row],[Edycja I]:[Sztafety V]])</f>
        <v>0</v>
      </c>
      <c r="AA354" s="14" t="str">
        <f>_xlfn.TEXTJOIN(" | ",1,Matka[[#This Row],[Top1]],Matka[[#This Row],[Top2]],Matka[[#This Row],[Top3]],Matka[[#This Row],[Top4]])</f>
        <v>99 | 99 | 99 | 99</v>
      </c>
      <c r="AB354" s="14">
        <f>IFERROR(SMALL(Matka[[#This Row],[1]:[6]],1),99)</f>
        <v>99</v>
      </c>
      <c r="AC354" s="14">
        <f>IFERROR(SMALL(Matka[[#This Row],[1]:[6]],2),99)</f>
        <v>99</v>
      </c>
      <c r="AD354" s="14">
        <f>IFERROR(SMALL(Matka[[#This Row],[1]:[6]],3),99)</f>
        <v>99</v>
      </c>
      <c r="AE354" s="14">
        <f>IFERROR(SMALL(Matka[[#This Row],[1]:[6]],4),99)</f>
        <v>99</v>
      </c>
    </row>
    <row r="355" spans="3:31" hidden="1" x14ac:dyDescent="0.25">
      <c r="C355" s="13" t="str">
        <f>_xlfn.XLOOKUP(Matka[[#This Row],[Nazwisko i Imię]],Licencje[Nazw i imię],Licencje[Płeć],"",0)</f>
        <v/>
      </c>
      <c r="D355" s="13" t="str">
        <f>_xlfn.XLOOKUP(Matka[[#This Row],[Nazwisko i Imię]],Licencje[Nazw i imię],Licencje[Kat.],"",0)</f>
        <v/>
      </c>
      <c r="E355" s="13" t="str">
        <f>_xlfn.XLOOKUP(Matka[[#This Row],[Nazwisko i Imię]],Licencje[Nazw i imię],Licencje[Klub],"",0)</f>
        <v/>
      </c>
      <c r="F355" s="13" t="str">
        <f>_xlfn.XLOOKUP(Matka[[#This Row],[Nazwisko i Imię]],Licencje[Nazw i imię],Licencje[Szkoła],"",0)</f>
        <v/>
      </c>
      <c r="M355" s="14">
        <f>_xlfn.XLOOKUP(Matka[[#This Row],[1]],$B$2:$B$13,$C$2:$C$13,0,0)</f>
        <v>0</v>
      </c>
      <c r="N355" s="14">
        <f>_xlfn.XLOOKUP(Matka[[#This Row],[2]],$B$2:$B$13,$C$2:$C$13,0,0)</f>
        <v>0</v>
      </c>
      <c r="O355" s="14">
        <f>_xlfn.XLOOKUP(Matka[[#This Row],[3]],$B$2:$B$13,$C$2:$C$13,0,0)</f>
        <v>0</v>
      </c>
      <c r="P355" s="14">
        <f>_xlfn.XLOOKUP(Matka[[#This Row],[4]],$B$2:$B$13,$C$2:$C$13,0,0)</f>
        <v>0</v>
      </c>
      <c r="Q355" s="14">
        <f>_xlfn.XLOOKUP(Matka[[#This Row],[5]],$B$2:$B$13,$C$2:$C$13,0,0)</f>
        <v>0</v>
      </c>
      <c r="R355" s="14">
        <f>_xlfn.XLOOKUP(Matka[[#This Row],[6]],$B$2:$B$13,$C$2:$C$13,0,0)</f>
        <v>0</v>
      </c>
      <c r="S355" s="15">
        <v>0</v>
      </c>
      <c r="T355" s="15">
        <v>0</v>
      </c>
      <c r="U355" s="15">
        <v>0</v>
      </c>
      <c r="V355" s="15">
        <v>0</v>
      </c>
      <c r="W355" s="15">
        <v>0</v>
      </c>
      <c r="X355" s="15">
        <v>0</v>
      </c>
      <c r="Y355" s="14">
        <f t="shared" si="6"/>
        <v>0</v>
      </c>
      <c r="Z355" s="15">
        <f>SUM(Matka[[#This Row],[Edycja I]:[Sztafety V]])</f>
        <v>0</v>
      </c>
      <c r="AA355" s="14" t="str">
        <f>_xlfn.TEXTJOIN(" | ",1,Matka[[#This Row],[Top1]],Matka[[#This Row],[Top2]],Matka[[#This Row],[Top3]],Matka[[#This Row],[Top4]])</f>
        <v>99 | 99 | 99 | 99</v>
      </c>
      <c r="AB355" s="14">
        <f>IFERROR(SMALL(Matka[[#This Row],[1]:[6]],1),99)</f>
        <v>99</v>
      </c>
      <c r="AC355" s="14">
        <f>IFERROR(SMALL(Matka[[#This Row],[1]:[6]],2),99)</f>
        <v>99</v>
      </c>
      <c r="AD355" s="14">
        <f>IFERROR(SMALL(Matka[[#This Row],[1]:[6]],3),99)</f>
        <v>99</v>
      </c>
      <c r="AE355" s="14">
        <f>IFERROR(SMALL(Matka[[#This Row],[1]:[6]],4),99)</f>
        <v>99</v>
      </c>
    </row>
    <row r="356" spans="3:31" hidden="1" x14ac:dyDescent="0.25">
      <c r="C356" s="13" t="str">
        <f>_xlfn.XLOOKUP(Matka[[#This Row],[Nazwisko i Imię]],Licencje[Nazw i imię],Licencje[Płeć],"",0)</f>
        <v/>
      </c>
      <c r="D356" s="13" t="str">
        <f>_xlfn.XLOOKUP(Matka[[#This Row],[Nazwisko i Imię]],Licencje[Nazw i imię],Licencje[Kat.],"",0)</f>
        <v/>
      </c>
      <c r="E356" s="13" t="str">
        <f>_xlfn.XLOOKUP(Matka[[#This Row],[Nazwisko i Imię]],Licencje[Nazw i imię],Licencje[Klub],"",0)</f>
        <v/>
      </c>
      <c r="F356" s="13" t="str">
        <f>_xlfn.XLOOKUP(Matka[[#This Row],[Nazwisko i Imię]],Licencje[Nazw i imię],Licencje[Szkoła],"",0)</f>
        <v/>
      </c>
      <c r="M356" s="14">
        <f>_xlfn.XLOOKUP(Matka[[#This Row],[1]],$B$2:$B$13,$C$2:$C$13,0,0)</f>
        <v>0</v>
      </c>
      <c r="N356" s="14">
        <f>_xlfn.XLOOKUP(Matka[[#This Row],[2]],$B$2:$B$13,$C$2:$C$13,0,0)</f>
        <v>0</v>
      </c>
      <c r="O356" s="14">
        <f>_xlfn.XLOOKUP(Matka[[#This Row],[3]],$B$2:$B$13,$C$2:$C$13,0,0)</f>
        <v>0</v>
      </c>
      <c r="P356" s="14">
        <f>_xlfn.XLOOKUP(Matka[[#This Row],[4]],$B$2:$B$13,$C$2:$C$13,0,0)</f>
        <v>0</v>
      </c>
      <c r="Q356" s="14">
        <f>_xlfn.XLOOKUP(Matka[[#This Row],[5]],$B$2:$B$13,$C$2:$C$13,0,0)</f>
        <v>0</v>
      </c>
      <c r="R356" s="14">
        <f>_xlfn.XLOOKUP(Matka[[#This Row],[6]],$B$2:$B$13,$C$2:$C$13,0,0)</f>
        <v>0</v>
      </c>
      <c r="S356" s="15">
        <v>0</v>
      </c>
      <c r="T356" s="15">
        <v>0</v>
      </c>
      <c r="U356" s="15">
        <v>0</v>
      </c>
      <c r="V356" s="15">
        <v>0</v>
      </c>
      <c r="W356" s="15">
        <v>0</v>
      </c>
      <c r="X356" s="15">
        <v>0</v>
      </c>
      <c r="Y356" s="14">
        <f t="shared" si="6"/>
        <v>0</v>
      </c>
      <c r="Z356" s="15">
        <f>SUM(Matka[[#This Row],[Edycja I]:[Sztafety V]])</f>
        <v>0</v>
      </c>
      <c r="AA356" s="14" t="str">
        <f>_xlfn.TEXTJOIN(" | ",1,Matka[[#This Row],[Top1]],Matka[[#This Row],[Top2]],Matka[[#This Row],[Top3]],Matka[[#This Row],[Top4]])</f>
        <v>99 | 99 | 99 | 99</v>
      </c>
      <c r="AB356" s="14">
        <f>IFERROR(SMALL(Matka[[#This Row],[1]:[6]],1),99)</f>
        <v>99</v>
      </c>
      <c r="AC356" s="14">
        <f>IFERROR(SMALL(Matka[[#This Row],[1]:[6]],2),99)</f>
        <v>99</v>
      </c>
      <c r="AD356" s="14">
        <f>IFERROR(SMALL(Matka[[#This Row],[1]:[6]],3),99)</f>
        <v>99</v>
      </c>
      <c r="AE356" s="14">
        <f>IFERROR(SMALL(Matka[[#This Row],[1]:[6]],4),99)</f>
        <v>99</v>
      </c>
    </row>
    <row r="357" spans="3:31" hidden="1" x14ac:dyDescent="0.25">
      <c r="C357" s="13" t="str">
        <f>_xlfn.XLOOKUP(Matka[[#This Row],[Nazwisko i Imię]],Licencje[Nazw i imię],Licencje[Płeć],"",0)</f>
        <v/>
      </c>
      <c r="D357" s="13" t="str">
        <f>_xlfn.XLOOKUP(Matka[[#This Row],[Nazwisko i Imię]],Licencje[Nazw i imię],Licencje[Kat.],"",0)</f>
        <v/>
      </c>
      <c r="E357" s="13" t="str">
        <f>_xlfn.XLOOKUP(Matka[[#This Row],[Nazwisko i Imię]],Licencje[Nazw i imię],Licencje[Klub],"",0)</f>
        <v/>
      </c>
      <c r="F357" s="13" t="str">
        <f>_xlfn.XLOOKUP(Matka[[#This Row],[Nazwisko i Imię]],Licencje[Nazw i imię],Licencje[Szkoła],"",0)</f>
        <v/>
      </c>
      <c r="M357" s="14">
        <f>_xlfn.XLOOKUP(Matka[[#This Row],[1]],$B$2:$B$13,$C$2:$C$13,0,0)</f>
        <v>0</v>
      </c>
      <c r="N357" s="14">
        <f>_xlfn.XLOOKUP(Matka[[#This Row],[2]],$B$2:$B$13,$C$2:$C$13,0,0)</f>
        <v>0</v>
      </c>
      <c r="O357" s="14">
        <f>_xlfn.XLOOKUP(Matka[[#This Row],[3]],$B$2:$B$13,$C$2:$C$13,0,0)</f>
        <v>0</v>
      </c>
      <c r="P357" s="14">
        <f>_xlfn.XLOOKUP(Matka[[#This Row],[4]],$B$2:$B$13,$C$2:$C$13,0,0)</f>
        <v>0</v>
      </c>
      <c r="Q357" s="14">
        <f>_xlfn.XLOOKUP(Matka[[#This Row],[5]],$B$2:$B$13,$C$2:$C$13,0,0)</f>
        <v>0</v>
      </c>
      <c r="R357" s="14">
        <f>_xlfn.XLOOKUP(Matka[[#This Row],[6]],$B$2:$B$13,$C$2:$C$13,0,0)</f>
        <v>0</v>
      </c>
      <c r="S357" s="15">
        <v>0</v>
      </c>
      <c r="T357" s="15">
        <v>0</v>
      </c>
      <c r="U357" s="15">
        <v>0</v>
      </c>
      <c r="V357" s="15">
        <v>0</v>
      </c>
      <c r="W357" s="15">
        <v>0</v>
      </c>
      <c r="X357" s="15">
        <v>0</v>
      </c>
      <c r="Y357" s="14">
        <f t="shared" si="6"/>
        <v>0</v>
      </c>
      <c r="Z357" s="15">
        <f>SUM(Matka[[#This Row],[Edycja I]:[Sztafety V]])</f>
        <v>0</v>
      </c>
      <c r="AA357" s="14" t="str">
        <f>_xlfn.TEXTJOIN(" | ",1,Matka[[#This Row],[Top1]],Matka[[#This Row],[Top2]],Matka[[#This Row],[Top3]],Matka[[#This Row],[Top4]])</f>
        <v>99 | 99 | 99 | 99</v>
      </c>
      <c r="AB357" s="14">
        <f>IFERROR(SMALL(Matka[[#This Row],[1]:[6]],1),99)</f>
        <v>99</v>
      </c>
      <c r="AC357" s="14">
        <f>IFERROR(SMALL(Matka[[#This Row],[1]:[6]],2),99)</f>
        <v>99</v>
      </c>
      <c r="AD357" s="14">
        <f>IFERROR(SMALL(Matka[[#This Row],[1]:[6]],3),99)</f>
        <v>99</v>
      </c>
      <c r="AE357" s="14">
        <f>IFERROR(SMALL(Matka[[#This Row],[1]:[6]],4),99)</f>
        <v>99</v>
      </c>
    </row>
    <row r="358" spans="3:31" hidden="1" x14ac:dyDescent="0.25">
      <c r="C358" s="13" t="str">
        <f>_xlfn.XLOOKUP(Matka[[#This Row],[Nazwisko i Imię]],Licencje[Nazw i imię],Licencje[Płeć],"",0)</f>
        <v/>
      </c>
      <c r="D358" s="13" t="str">
        <f>_xlfn.XLOOKUP(Matka[[#This Row],[Nazwisko i Imię]],Licencje[Nazw i imię],Licencje[Kat.],"",0)</f>
        <v/>
      </c>
      <c r="E358" s="13" t="str">
        <f>_xlfn.XLOOKUP(Matka[[#This Row],[Nazwisko i Imię]],Licencje[Nazw i imię],Licencje[Klub],"",0)</f>
        <v/>
      </c>
      <c r="F358" s="13" t="str">
        <f>_xlfn.XLOOKUP(Matka[[#This Row],[Nazwisko i Imię]],Licencje[Nazw i imię],Licencje[Szkoła],"",0)</f>
        <v/>
      </c>
      <c r="M358" s="14">
        <f>_xlfn.XLOOKUP(Matka[[#This Row],[1]],$B$2:$B$13,$C$2:$C$13,0,0)</f>
        <v>0</v>
      </c>
      <c r="N358" s="14">
        <f>_xlfn.XLOOKUP(Matka[[#This Row],[2]],$B$2:$B$13,$C$2:$C$13,0,0)</f>
        <v>0</v>
      </c>
      <c r="O358" s="14">
        <f>_xlfn.XLOOKUP(Matka[[#This Row],[3]],$B$2:$B$13,$C$2:$C$13,0,0)</f>
        <v>0</v>
      </c>
      <c r="P358" s="14">
        <f>_xlfn.XLOOKUP(Matka[[#This Row],[4]],$B$2:$B$13,$C$2:$C$13,0,0)</f>
        <v>0</v>
      </c>
      <c r="Q358" s="14">
        <f>_xlfn.XLOOKUP(Matka[[#This Row],[5]],$B$2:$B$13,$C$2:$C$13,0,0)</f>
        <v>0</v>
      </c>
      <c r="R358" s="14">
        <f>_xlfn.XLOOKUP(Matka[[#This Row],[6]],$B$2:$B$13,$C$2:$C$13,0,0)</f>
        <v>0</v>
      </c>
      <c r="S358" s="15">
        <v>0</v>
      </c>
      <c r="T358" s="15">
        <v>0</v>
      </c>
      <c r="U358" s="15">
        <v>0</v>
      </c>
      <c r="V358" s="15">
        <v>0</v>
      </c>
      <c r="W358" s="15">
        <v>0</v>
      </c>
      <c r="X358" s="15">
        <v>0</v>
      </c>
      <c r="Y358" s="14">
        <f t="shared" si="6"/>
        <v>0</v>
      </c>
      <c r="Z358" s="15">
        <f>SUM(Matka[[#This Row],[Edycja I]:[Sztafety V]])</f>
        <v>0</v>
      </c>
      <c r="AA358" s="14" t="str">
        <f>_xlfn.TEXTJOIN(" | ",1,Matka[[#This Row],[Top1]],Matka[[#This Row],[Top2]],Matka[[#This Row],[Top3]],Matka[[#This Row],[Top4]])</f>
        <v>99 | 99 | 99 | 99</v>
      </c>
      <c r="AB358" s="14">
        <f>IFERROR(SMALL(Matka[[#This Row],[1]:[6]],1),99)</f>
        <v>99</v>
      </c>
      <c r="AC358" s="14">
        <f>IFERROR(SMALL(Matka[[#This Row],[1]:[6]],2),99)</f>
        <v>99</v>
      </c>
      <c r="AD358" s="14">
        <f>IFERROR(SMALL(Matka[[#This Row],[1]:[6]],3),99)</f>
        <v>99</v>
      </c>
      <c r="AE358" s="14">
        <f>IFERROR(SMALL(Matka[[#This Row],[1]:[6]],4),99)</f>
        <v>99</v>
      </c>
    </row>
    <row r="359" spans="3:31" hidden="1" x14ac:dyDescent="0.25">
      <c r="C359" s="13" t="str">
        <f>_xlfn.XLOOKUP(Matka[[#This Row],[Nazwisko i Imię]],Licencje[Nazw i imię],Licencje[Płeć],"",0)</f>
        <v/>
      </c>
      <c r="D359" s="13" t="str">
        <f>_xlfn.XLOOKUP(Matka[[#This Row],[Nazwisko i Imię]],Licencje[Nazw i imię],Licencje[Kat.],"",0)</f>
        <v/>
      </c>
      <c r="E359" s="13" t="str">
        <f>_xlfn.XLOOKUP(Matka[[#This Row],[Nazwisko i Imię]],Licencje[Nazw i imię],Licencje[Klub],"",0)</f>
        <v/>
      </c>
      <c r="F359" s="13" t="str">
        <f>_xlfn.XLOOKUP(Matka[[#This Row],[Nazwisko i Imię]],Licencje[Nazw i imię],Licencje[Szkoła],"",0)</f>
        <v/>
      </c>
      <c r="M359" s="14">
        <f>_xlfn.XLOOKUP(Matka[[#This Row],[1]],$B$2:$B$13,$C$2:$C$13,0,0)</f>
        <v>0</v>
      </c>
      <c r="N359" s="14">
        <f>_xlfn.XLOOKUP(Matka[[#This Row],[2]],$B$2:$B$13,$C$2:$C$13,0,0)</f>
        <v>0</v>
      </c>
      <c r="O359" s="14">
        <f>_xlfn.XLOOKUP(Matka[[#This Row],[3]],$B$2:$B$13,$C$2:$C$13,0,0)</f>
        <v>0</v>
      </c>
      <c r="P359" s="14">
        <f>_xlfn.XLOOKUP(Matka[[#This Row],[4]],$B$2:$B$13,$C$2:$C$13,0,0)</f>
        <v>0</v>
      </c>
      <c r="Q359" s="14">
        <f>_xlfn.XLOOKUP(Matka[[#This Row],[5]],$B$2:$B$13,$C$2:$C$13,0,0)</f>
        <v>0</v>
      </c>
      <c r="R359" s="14">
        <f>_xlfn.XLOOKUP(Matka[[#This Row],[6]],$B$2:$B$13,$C$2:$C$13,0,0)</f>
        <v>0</v>
      </c>
      <c r="S359" s="15">
        <v>0</v>
      </c>
      <c r="T359" s="15">
        <v>0</v>
      </c>
      <c r="U359" s="15">
        <v>0</v>
      </c>
      <c r="V359" s="15">
        <v>0</v>
      </c>
      <c r="W359" s="15">
        <v>0</v>
      </c>
      <c r="X359" s="15">
        <v>0</v>
      </c>
      <c r="Y359" s="14">
        <f t="shared" si="6"/>
        <v>0</v>
      </c>
      <c r="Z359" s="15">
        <f>SUM(Matka[[#This Row],[Edycja I]:[Sztafety V]])</f>
        <v>0</v>
      </c>
      <c r="AA359" s="14" t="str">
        <f>_xlfn.TEXTJOIN(" | ",1,Matka[[#This Row],[Top1]],Matka[[#This Row],[Top2]],Matka[[#This Row],[Top3]],Matka[[#This Row],[Top4]])</f>
        <v>99 | 99 | 99 | 99</v>
      </c>
      <c r="AB359" s="14">
        <f>IFERROR(SMALL(Matka[[#This Row],[1]:[6]],1),99)</f>
        <v>99</v>
      </c>
      <c r="AC359" s="14">
        <f>IFERROR(SMALL(Matka[[#This Row],[1]:[6]],2),99)</f>
        <v>99</v>
      </c>
      <c r="AD359" s="14">
        <f>IFERROR(SMALL(Matka[[#This Row],[1]:[6]],3),99)</f>
        <v>99</v>
      </c>
      <c r="AE359" s="14">
        <f>IFERROR(SMALL(Matka[[#This Row],[1]:[6]],4),99)</f>
        <v>99</v>
      </c>
    </row>
    <row r="360" spans="3:31" hidden="1" x14ac:dyDescent="0.25">
      <c r="C360" s="13" t="str">
        <f>_xlfn.XLOOKUP(Matka[[#This Row],[Nazwisko i Imię]],Licencje[Nazw i imię],Licencje[Płeć],"",0)</f>
        <v/>
      </c>
      <c r="D360" s="13" t="str">
        <f>_xlfn.XLOOKUP(Matka[[#This Row],[Nazwisko i Imię]],Licencje[Nazw i imię],Licencje[Kat.],"",0)</f>
        <v/>
      </c>
      <c r="E360" s="13" t="str">
        <f>_xlfn.XLOOKUP(Matka[[#This Row],[Nazwisko i Imię]],Licencje[Nazw i imię],Licencje[Klub],"",0)</f>
        <v/>
      </c>
      <c r="F360" s="13" t="str">
        <f>_xlfn.XLOOKUP(Matka[[#This Row],[Nazwisko i Imię]],Licencje[Nazw i imię],Licencje[Szkoła],"",0)</f>
        <v/>
      </c>
      <c r="M360" s="14">
        <f>_xlfn.XLOOKUP(Matka[[#This Row],[1]],$B$2:$B$13,$C$2:$C$13,0,0)</f>
        <v>0</v>
      </c>
      <c r="N360" s="14">
        <f>_xlfn.XLOOKUP(Matka[[#This Row],[2]],$B$2:$B$13,$C$2:$C$13,0,0)</f>
        <v>0</v>
      </c>
      <c r="O360" s="14">
        <f>_xlfn.XLOOKUP(Matka[[#This Row],[3]],$B$2:$B$13,$C$2:$C$13,0,0)</f>
        <v>0</v>
      </c>
      <c r="P360" s="14">
        <f>_xlfn.XLOOKUP(Matka[[#This Row],[4]],$B$2:$B$13,$C$2:$C$13,0,0)</f>
        <v>0</v>
      </c>
      <c r="Q360" s="14">
        <f>_xlfn.XLOOKUP(Matka[[#This Row],[5]],$B$2:$B$13,$C$2:$C$13,0,0)</f>
        <v>0</v>
      </c>
      <c r="R360" s="14">
        <f>_xlfn.XLOOKUP(Matka[[#This Row],[6]],$B$2:$B$13,$C$2:$C$13,0,0)</f>
        <v>0</v>
      </c>
      <c r="S360" s="15">
        <v>0</v>
      </c>
      <c r="T360" s="15">
        <v>0</v>
      </c>
      <c r="U360" s="15">
        <v>0</v>
      </c>
      <c r="V360" s="15">
        <v>0</v>
      </c>
      <c r="W360" s="15">
        <v>0</v>
      </c>
      <c r="X360" s="15">
        <v>0</v>
      </c>
      <c r="Y360" s="14">
        <f t="shared" si="6"/>
        <v>0</v>
      </c>
      <c r="Z360" s="15">
        <f>SUM(Matka[[#This Row],[Edycja I]:[Sztafety V]])</f>
        <v>0</v>
      </c>
      <c r="AA360" s="14" t="str">
        <f>_xlfn.TEXTJOIN(" | ",1,Matka[[#This Row],[Top1]],Matka[[#This Row],[Top2]],Matka[[#This Row],[Top3]],Matka[[#This Row],[Top4]])</f>
        <v>99 | 99 | 99 | 99</v>
      </c>
      <c r="AB360" s="14">
        <f>IFERROR(SMALL(Matka[[#This Row],[1]:[6]],1),99)</f>
        <v>99</v>
      </c>
      <c r="AC360" s="14">
        <f>IFERROR(SMALL(Matka[[#This Row],[1]:[6]],2),99)</f>
        <v>99</v>
      </c>
      <c r="AD360" s="14">
        <f>IFERROR(SMALL(Matka[[#This Row],[1]:[6]],3),99)</f>
        <v>99</v>
      </c>
      <c r="AE360" s="14">
        <f>IFERROR(SMALL(Matka[[#This Row],[1]:[6]],4),99)</f>
        <v>99</v>
      </c>
    </row>
    <row r="361" spans="3:31" hidden="1" x14ac:dyDescent="0.25">
      <c r="C361" s="13" t="str">
        <f>_xlfn.XLOOKUP(Matka[[#This Row],[Nazwisko i Imię]],Licencje[Nazw i imię],Licencje[Płeć],"",0)</f>
        <v/>
      </c>
      <c r="D361" s="13" t="str">
        <f>_xlfn.XLOOKUP(Matka[[#This Row],[Nazwisko i Imię]],Licencje[Nazw i imię],Licencje[Kat.],"",0)</f>
        <v/>
      </c>
      <c r="E361" s="13" t="str">
        <f>_xlfn.XLOOKUP(Matka[[#This Row],[Nazwisko i Imię]],Licencje[Nazw i imię],Licencje[Klub],"",0)</f>
        <v/>
      </c>
      <c r="F361" s="13" t="str">
        <f>_xlfn.XLOOKUP(Matka[[#This Row],[Nazwisko i Imię]],Licencje[Nazw i imię],Licencje[Szkoła],"",0)</f>
        <v/>
      </c>
      <c r="M361" s="14">
        <f>_xlfn.XLOOKUP(Matka[[#This Row],[1]],$B$2:$B$13,$C$2:$C$13,0,0)</f>
        <v>0</v>
      </c>
      <c r="N361" s="14">
        <f>_xlfn.XLOOKUP(Matka[[#This Row],[2]],$B$2:$B$13,$C$2:$C$13,0,0)</f>
        <v>0</v>
      </c>
      <c r="O361" s="14">
        <f>_xlfn.XLOOKUP(Matka[[#This Row],[3]],$B$2:$B$13,$C$2:$C$13,0,0)</f>
        <v>0</v>
      </c>
      <c r="P361" s="14">
        <f>_xlfn.XLOOKUP(Matka[[#This Row],[4]],$B$2:$B$13,$C$2:$C$13,0,0)</f>
        <v>0</v>
      </c>
      <c r="Q361" s="14">
        <f>_xlfn.XLOOKUP(Matka[[#This Row],[5]],$B$2:$B$13,$C$2:$C$13,0,0)</f>
        <v>0</v>
      </c>
      <c r="R361" s="14">
        <f>_xlfn.XLOOKUP(Matka[[#This Row],[6]],$B$2:$B$13,$C$2:$C$13,0,0)</f>
        <v>0</v>
      </c>
      <c r="S361" s="15">
        <v>0</v>
      </c>
      <c r="T361" s="15">
        <v>0</v>
      </c>
      <c r="U361" s="15">
        <v>0</v>
      </c>
      <c r="V361" s="15">
        <v>0</v>
      </c>
      <c r="W361" s="15">
        <v>0</v>
      </c>
      <c r="X361" s="15">
        <v>0</v>
      </c>
      <c r="Y361" s="14">
        <f t="shared" si="6"/>
        <v>0</v>
      </c>
      <c r="Z361" s="15">
        <f>SUM(Matka[[#This Row],[Edycja I]:[Sztafety V]])</f>
        <v>0</v>
      </c>
      <c r="AA361" s="14" t="str">
        <f>_xlfn.TEXTJOIN(" | ",1,Matka[[#This Row],[Top1]],Matka[[#This Row],[Top2]],Matka[[#This Row],[Top3]],Matka[[#This Row],[Top4]])</f>
        <v>99 | 99 | 99 | 99</v>
      </c>
      <c r="AB361" s="14">
        <f>IFERROR(SMALL(Matka[[#This Row],[1]:[6]],1),99)</f>
        <v>99</v>
      </c>
      <c r="AC361" s="14">
        <f>IFERROR(SMALL(Matka[[#This Row],[1]:[6]],2),99)</f>
        <v>99</v>
      </c>
      <c r="AD361" s="14">
        <f>IFERROR(SMALL(Matka[[#This Row],[1]:[6]],3),99)</f>
        <v>99</v>
      </c>
      <c r="AE361" s="14">
        <f>IFERROR(SMALL(Matka[[#This Row],[1]:[6]],4),99)</f>
        <v>99</v>
      </c>
    </row>
    <row r="362" spans="3:31" hidden="1" x14ac:dyDescent="0.25">
      <c r="C362" s="13" t="str">
        <f>_xlfn.XLOOKUP(Matka[[#This Row],[Nazwisko i Imię]],Licencje[Nazw i imię],Licencje[Płeć],"",0)</f>
        <v/>
      </c>
      <c r="D362" s="13" t="str">
        <f>_xlfn.XLOOKUP(Matka[[#This Row],[Nazwisko i Imię]],Licencje[Nazw i imię],Licencje[Kat.],"",0)</f>
        <v/>
      </c>
      <c r="E362" s="13" t="str">
        <f>_xlfn.XLOOKUP(Matka[[#This Row],[Nazwisko i Imię]],Licencje[Nazw i imię],Licencje[Klub],"",0)</f>
        <v/>
      </c>
      <c r="F362" s="13" t="str">
        <f>_xlfn.XLOOKUP(Matka[[#This Row],[Nazwisko i Imię]],Licencje[Nazw i imię],Licencje[Szkoła],"",0)</f>
        <v/>
      </c>
      <c r="M362" s="14">
        <f>_xlfn.XLOOKUP(Matka[[#This Row],[1]],$B$2:$B$13,$C$2:$C$13,0,0)</f>
        <v>0</v>
      </c>
      <c r="N362" s="14">
        <f>_xlfn.XLOOKUP(Matka[[#This Row],[2]],$B$2:$B$13,$C$2:$C$13,0,0)</f>
        <v>0</v>
      </c>
      <c r="O362" s="14">
        <f>_xlfn.XLOOKUP(Matka[[#This Row],[3]],$B$2:$B$13,$C$2:$C$13,0,0)</f>
        <v>0</v>
      </c>
      <c r="P362" s="14">
        <f>_xlfn.XLOOKUP(Matka[[#This Row],[4]],$B$2:$B$13,$C$2:$C$13,0,0)</f>
        <v>0</v>
      </c>
      <c r="Q362" s="14">
        <f>_xlfn.XLOOKUP(Matka[[#This Row],[5]],$B$2:$B$13,$C$2:$C$13,0,0)</f>
        <v>0</v>
      </c>
      <c r="R362" s="14">
        <f>_xlfn.XLOOKUP(Matka[[#This Row],[6]],$B$2:$B$13,$C$2:$C$13,0,0)</f>
        <v>0</v>
      </c>
      <c r="S362" s="15">
        <v>0</v>
      </c>
      <c r="T362" s="15">
        <v>0</v>
      </c>
      <c r="U362" s="15">
        <v>0</v>
      </c>
      <c r="V362" s="15">
        <v>0</v>
      </c>
      <c r="W362" s="15">
        <v>0</v>
      </c>
      <c r="X362" s="15">
        <v>0</v>
      </c>
      <c r="Y362" s="14">
        <f t="shared" si="6"/>
        <v>0</v>
      </c>
      <c r="Z362" s="15">
        <f>SUM(Matka[[#This Row],[Edycja I]:[Sztafety V]])</f>
        <v>0</v>
      </c>
      <c r="AA362" s="14" t="str">
        <f>_xlfn.TEXTJOIN(" | ",1,Matka[[#This Row],[Top1]],Matka[[#This Row],[Top2]],Matka[[#This Row],[Top3]],Matka[[#This Row],[Top4]])</f>
        <v>99 | 99 | 99 | 99</v>
      </c>
      <c r="AB362" s="14">
        <f>IFERROR(SMALL(Matka[[#This Row],[1]:[6]],1),99)</f>
        <v>99</v>
      </c>
      <c r="AC362" s="14">
        <f>IFERROR(SMALL(Matka[[#This Row],[1]:[6]],2),99)</f>
        <v>99</v>
      </c>
      <c r="AD362" s="14">
        <f>IFERROR(SMALL(Matka[[#This Row],[1]:[6]],3),99)</f>
        <v>99</v>
      </c>
      <c r="AE362" s="14">
        <f>IFERROR(SMALL(Matka[[#This Row],[1]:[6]],4),99)</f>
        <v>99</v>
      </c>
    </row>
    <row r="363" spans="3:31" hidden="1" x14ac:dyDescent="0.25">
      <c r="C363" s="13" t="str">
        <f>_xlfn.XLOOKUP(Matka[[#This Row],[Nazwisko i Imię]],Licencje[Nazw i imię],Licencje[Płeć],"",0)</f>
        <v/>
      </c>
      <c r="D363" s="13" t="str">
        <f>_xlfn.XLOOKUP(Matka[[#This Row],[Nazwisko i Imię]],Licencje[Nazw i imię],Licencje[Kat.],"",0)</f>
        <v/>
      </c>
      <c r="E363" s="13" t="str">
        <f>_xlfn.XLOOKUP(Matka[[#This Row],[Nazwisko i Imię]],Licencje[Nazw i imię],Licencje[Klub],"",0)</f>
        <v/>
      </c>
      <c r="F363" s="13" t="str">
        <f>_xlfn.XLOOKUP(Matka[[#This Row],[Nazwisko i Imię]],Licencje[Nazw i imię],Licencje[Szkoła],"",0)</f>
        <v/>
      </c>
      <c r="M363" s="14">
        <f>_xlfn.XLOOKUP(Matka[[#This Row],[1]],$B$2:$B$13,$C$2:$C$13,0,0)</f>
        <v>0</v>
      </c>
      <c r="N363" s="14">
        <f>_xlfn.XLOOKUP(Matka[[#This Row],[2]],$B$2:$B$13,$C$2:$C$13,0,0)</f>
        <v>0</v>
      </c>
      <c r="O363" s="14">
        <f>_xlfn.XLOOKUP(Matka[[#This Row],[3]],$B$2:$B$13,$C$2:$C$13,0,0)</f>
        <v>0</v>
      </c>
      <c r="P363" s="14">
        <f>_xlfn.XLOOKUP(Matka[[#This Row],[4]],$B$2:$B$13,$C$2:$C$13,0,0)</f>
        <v>0</v>
      </c>
      <c r="Q363" s="14">
        <f>_xlfn.XLOOKUP(Matka[[#This Row],[5]],$B$2:$B$13,$C$2:$C$13,0,0)</f>
        <v>0</v>
      </c>
      <c r="R363" s="14">
        <f>_xlfn.XLOOKUP(Matka[[#This Row],[6]],$B$2:$B$13,$C$2:$C$13,0,0)</f>
        <v>0</v>
      </c>
      <c r="S363" s="15">
        <v>0</v>
      </c>
      <c r="T363" s="15">
        <v>0</v>
      </c>
      <c r="U363" s="15">
        <v>0</v>
      </c>
      <c r="V363" s="15">
        <v>0</v>
      </c>
      <c r="W363" s="15">
        <v>0</v>
      </c>
      <c r="X363" s="15">
        <v>0</v>
      </c>
      <c r="Y363" s="14">
        <f t="shared" si="6"/>
        <v>0</v>
      </c>
      <c r="Z363" s="15">
        <f>SUM(Matka[[#This Row],[Edycja I]:[Sztafety V]])</f>
        <v>0</v>
      </c>
      <c r="AA363" s="14" t="str">
        <f>_xlfn.TEXTJOIN(" | ",1,Matka[[#This Row],[Top1]],Matka[[#This Row],[Top2]],Matka[[#This Row],[Top3]],Matka[[#This Row],[Top4]])</f>
        <v>99 | 99 | 99 | 99</v>
      </c>
      <c r="AB363" s="14">
        <f>IFERROR(SMALL(Matka[[#This Row],[1]:[6]],1),99)</f>
        <v>99</v>
      </c>
      <c r="AC363" s="14">
        <f>IFERROR(SMALL(Matka[[#This Row],[1]:[6]],2),99)</f>
        <v>99</v>
      </c>
      <c r="AD363" s="14">
        <f>IFERROR(SMALL(Matka[[#This Row],[1]:[6]],3),99)</f>
        <v>99</v>
      </c>
      <c r="AE363" s="14">
        <f>IFERROR(SMALL(Matka[[#This Row],[1]:[6]],4),99)</f>
        <v>99</v>
      </c>
    </row>
    <row r="364" spans="3:31" hidden="1" x14ac:dyDescent="0.25">
      <c r="C364" s="13" t="str">
        <f>_xlfn.XLOOKUP(Matka[[#This Row],[Nazwisko i Imię]],Licencje[Nazw i imię],Licencje[Płeć],"",0)</f>
        <v/>
      </c>
      <c r="D364" s="13" t="str">
        <f>_xlfn.XLOOKUP(Matka[[#This Row],[Nazwisko i Imię]],Licencje[Nazw i imię],Licencje[Kat.],"",0)</f>
        <v/>
      </c>
      <c r="E364" s="13" t="str">
        <f>_xlfn.XLOOKUP(Matka[[#This Row],[Nazwisko i Imię]],Licencje[Nazw i imię],Licencje[Klub],"",0)</f>
        <v/>
      </c>
      <c r="F364" s="13" t="str">
        <f>_xlfn.XLOOKUP(Matka[[#This Row],[Nazwisko i Imię]],Licencje[Nazw i imię],Licencje[Szkoła],"",0)</f>
        <v/>
      </c>
      <c r="M364" s="14">
        <f>_xlfn.XLOOKUP(Matka[[#This Row],[1]],$B$2:$B$13,$C$2:$C$13,0,0)</f>
        <v>0</v>
      </c>
      <c r="N364" s="14">
        <f>_xlfn.XLOOKUP(Matka[[#This Row],[2]],$B$2:$B$13,$C$2:$C$13,0,0)</f>
        <v>0</v>
      </c>
      <c r="O364" s="14">
        <f>_xlfn.XLOOKUP(Matka[[#This Row],[3]],$B$2:$B$13,$C$2:$C$13,0,0)</f>
        <v>0</v>
      </c>
      <c r="P364" s="14">
        <f>_xlfn.XLOOKUP(Matka[[#This Row],[4]],$B$2:$B$13,$C$2:$C$13,0,0)</f>
        <v>0</v>
      </c>
      <c r="Q364" s="14">
        <f>_xlfn.XLOOKUP(Matka[[#This Row],[5]],$B$2:$B$13,$C$2:$C$13,0,0)</f>
        <v>0</v>
      </c>
      <c r="R364" s="14">
        <f>_xlfn.XLOOKUP(Matka[[#This Row],[6]],$B$2:$B$13,$C$2:$C$13,0,0)</f>
        <v>0</v>
      </c>
      <c r="S364" s="15">
        <v>0</v>
      </c>
      <c r="T364" s="15">
        <v>0</v>
      </c>
      <c r="U364" s="15">
        <v>0</v>
      </c>
      <c r="V364" s="15">
        <v>0</v>
      </c>
      <c r="W364" s="15">
        <v>0</v>
      </c>
      <c r="X364" s="15">
        <v>0</v>
      </c>
      <c r="Y364" s="14">
        <f t="shared" si="6"/>
        <v>0</v>
      </c>
      <c r="Z364" s="15">
        <f>SUM(Matka[[#This Row],[Edycja I]:[Sztafety V]])</f>
        <v>0</v>
      </c>
      <c r="AA364" s="14" t="str">
        <f>_xlfn.TEXTJOIN(" | ",1,Matka[[#This Row],[Top1]],Matka[[#This Row],[Top2]],Matka[[#This Row],[Top3]],Matka[[#This Row],[Top4]])</f>
        <v>99 | 99 | 99 | 99</v>
      </c>
      <c r="AB364" s="14">
        <f>IFERROR(SMALL(Matka[[#This Row],[1]:[6]],1),99)</f>
        <v>99</v>
      </c>
      <c r="AC364" s="14">
        <f>IFERROR(SMALL(Matka[[#This Row],[1]:[6]],2),99)</f>
        <v>99</v>
      </c>
      <c r="AD364" s="14">
        <f>IFERROR(SMALL(Matka[[#This Row],[1]:[6]],3),99)</f>
        <v>99</v>
      </c>
      <c r="AE364" s="14">
        <f>IFERROR(SMALL(Matka[[#This Row],[1]:[6]],4),99)</f>
        <v>99</v>
      </c>
    </row>
    <row r="365" spans="3:31" hidden="1" x14ac:dyDescent="0.25">
      <c r="C365" s="13" t="str">
        <f>_xlfn.XLOOKUP(Matka[[#This Row],[Nazwisko i Imię]],Licencje[Nazw i imię],Licencje[Płeć],"",0)</f>
        <v/>
      </c>
      <c r="D365" s="13" t="str">
        <f>_xlfn.XLOOKUP(Matka[[#This Row],[Nazwisko i Imię]],Licencje[Nazw i imię],Licencje[Kat.],"",0)</f>
        <v/>
      </c>
      <c r="E365" s="13" t="str">
        <f>_xlfn.XLOOKUP(Matka[[#This Row],[Nazwisko i Imię]],Licencje[Nazw i imię],Licencje[Klub],"",0)</f>
        <v/>
      </c>
      <c r="F365" s="13" t="str">
        <f>_xlfn.XLOOKUP(Matka[[#This Row],[Nazwisko i Imię]],Licencje[Nazw i imię],Licencje[Szkoła],"",0)</f>
        <v/>
      </c>
      <c r="M365" s="14">
        <f>_xlfn.XLOOKUP(Matka[[#This Row],[1]],$B$2:$B$13,$C$2:$C$13,0,0)</f>
        <v>0</v>
      </c>
      <c r="N365" s="14">
        <f>_xlfn.XLOOKUP(Matka[[#This Row],[2]],$B$2:$B$13,$C$2:$C$13,0,0)</f>
        <v>0</v>
      </c>
      <c r="O365" s="14">
        <f>_xlfn.XLOOKUP(Matka[[#This Row],[3]],$B$2:$B$13,$C$2:$C$13,0,0)</f>
        <v>0</v>
      </c>
      <c r="P365" s="14">
        <f>_xlfn.XLOOKUP(Matka[[#This Row],[4]],$B$2:$B$13,$C$2:$C$13,0,0)</f>
        <v>0</v>
      </c>
      <c r="Q365" s="14">
        <f>_xlfn.XLOOKUP(Matka[[#This Row],[5]],$B$2:$B$13,$C$2:$C$13,0,0)</f>
        <v>0</v>
      </c>
      <c r="R365" s="14">
        <f>_xlfn.XLOOKUP(Matka[[#This Row],[6]],$B$2:$B$13,$C$2:$C$13,0,0)</f>
        <v>0</v>
      </c>
      <c r="S365" s="15">
        <v>0</v>
      </c>
      <c r="T365" s="15">
        <v>0</v>
      </c>
      <c r="U365" s="15">
        <v>0</v>
      </c>
      <c r="V365" s="15">
        <v>0</v>
      </c>
      <c r="W365" s="15">
        <v>0</v>
      </c>
      <c r="X365" s="15">
        <v>0</v>
      </c>
      <c r="Y365" s="14">
        <f t="shared" si="6"/>
        <v>0</v>
      </c>
      <c r="Z365" s="15">
        <f>SUM(Matka[[#This Row],[Edycja I]:[Sztafety V]])</f>
        <v>0</v>
      </c>
      <c r="AA365" s="14" t="str">
        <f>_xlfn.TEXTJOIN(" | ",1,Matka[[#This Row],[Top1]],Matka[[#This Row],[Top2]],Matka[[#This Row],[Top3]],Matka[[#This Row],[Top4]])</f>
        <v>99 | 99 | 99 | 99</v>
      </c>
      <c r="AB365" s="14">
        <f>IFERROR(SMALL(Matka[[#This Row],[1]:[6]],1),99)</f>
        <v>99</v>
      </c>
      <c r="AC365" s="14">
        <f>IFERROR(SMALL(Matka[[#This Row],[1]:[6]],2),99)</f>
        <v>99</v>
      </c>
      <c r="AD365" s="14">
        <f>IFERROR(SMALL(Matka[[#This Row],[1]:[6]],3),99)</f>
        <v>99</v>
      </c>
      <c r="AE365" s="14">
        <f>IFERROR(SMALL(Matka[[#This Row],[1]:[6]],4),99)</f>
        <v>99</v>
      </c>
    </row>
    <row r="366" spans="3:31" hidden="1" x14ac:dyDescent="0.25">
      <c r="C366" s="13" t="str">
        <f>_xlfn.XLOOKUP(Matka[[#This Row],[Nazwisko i Imię]],Licencje[Nazw i imię],Licencje[Płeć],"",0)</f>
        <v/>
      </c>
      <c r="D366" s="13" t="str">
        <f>_xlfn.XLOOKUP(Matka[[#This Row],[Nazwisko i Imię]],Licencje[Nazw i imię],Licencje[Kat.],"",0)</f>
        <v/>
      </c>
      <c r="E366" s="13" t="str">
        <f>_xlfn.XLOOKUP(Matka[[#This Row],[Nazwisko i Imię]],Licencje[Nazw i imię],Licencje[Klub],"",0)</f>
        <v/>
      </c>
      <c r="F366" s="13" t="str">
        <f>_xlfn.XLOOKUP(Matka[[#This Row],[Nazwisko i Imię]],Licencje[Nazw i imię],Licencje[Szkoła],"",0)</f>
        <v/>
      </c>
      <c r="M366" s="14">
        <f>_xlfn.XLOOKUP(Matka[[#This Row],[1]],$B$2:$B$13,$C$2:$C$13,0,0)</f>
        <v>0</v>
      </c>
      <c r="N366" s="14">
        <f>_xlfn.XLOOKUP(Matka[[#This Row],[2]],$B$2:$B$13,$C$2:$C$13,0,0)</f>
        <v>0</v>
      </c>
      <c r="O366" s="14">
        <f>_xlfn.XLOOKUP(Matka[[#This Row],[3]],$B$2:$B$13,$C$2:$C$13,0,0)</f>
        <v>0</v>
      </c>
      <c r="P366" s="14">
        <f>_xlfn.XLOOKUP(Matka[[#This Row],[4]],$B$2:$B$13,$C$2:$C$13,0,0)</f>
        <v>0</v>
      </c>
      <c r="Q366" s="14">
        <f>_xlfn.XLOOKUP(Matka[[#This Row],[5]],$B$2:$B$13,$C$2:$C$13,0,0)</f>
        <v>0</v>
      </c>
      <c r="R366" s="14">
        <f>_xlfn.XLOOKUP(Matka[[#This Row],[6]],$B$2:$B$13,$C$2:$C$13,0,0)</f>
        <v>0</v>
      </c>
      <c r="S366" s="15">
        <v>0</v>
      </c>
      <c r="T366" s="15">
        <v>0</v>
      </c>
      <c r="U366" s="15">
        <v>0</v>
      </c>
      <c r="V366" s="15">
        <v>0</v>
      </c>
      <c r="W366" s="15">
        <v>0</v>
      </c>
      <c r="X366" s="15">
        <v>0</v>
      </c>
      <c r="Y366" s="14">
        <f t="shared" si="6"/>
        <v>0</v>
      </c>
      <c r="Z366" s="15">
        <f>SUM(Matka[[#This Row],[Edycja I]:[Sztafety V]])</f>
        <v>0</v>
      </c>
      <c r="AA366" s="14" t="str">
        <f>_xlfn.TEXTJOIN(" | ",1,Matka[[#This Row],[Top1]],Matka[[#This Row],[Top2]],Matka[[#This Row],[Top3]],Matka[[#This Row],[Top4]])</f>
        <v>99 | 99 | 99 | 99</v>
      </c>
      <c r="AB366" s="14">
        <f>IFERROR(SMALL(Matka[[#This Row],[1]:[6]],1),99)</f>
        <v>99</v>
      </c>
      <c r="AC366" s="14">
        <f>IFERROR(SMALL(Matka[[#This Row],[1]:[6]],2),99)</f>
        <v>99</v>
      </c>
      <c r="AD366" s="14">
        <f>IFERROR(SMALL(Matka[[#This Row],[1]:[6]],3),99)</f>
        <v>99</v>
      </c>
      <c r="AE366" s="14">
        <f>IFERROR(SMALL(Matka[[#This Row],[1]:[6]],4),99)</f>
        <v>99</v>
      </c>
    </row>
    <row r="367" spans="3:31" hidden="1" x14ac:dyDescent="0.25">
      <c r="C367" s="13" t="str">
        <f>_xlfn.XLOOKUP(Matka[[#This Row],[Nazwisko i Imię]],Licencje[Nazw i imię],Licencje[Płeć],"",0)</f>
        <v/>
      </c>
      <c r="D367" s="13" t="str">
        <f>_xlfn.XLOOKUP(Matka[[#This Row],[Nazwisko i Imię]],Licencje[Nazw i imię],Licencje[Kat.],"",0)</f>
        <v/>
      </c>
      <c r="E367" s="13" t="str">
        <f>_xlfn.XLOOKUP(Matka[[#This Row],[Nazwisko i Imię]],Licencje[Nazw i imię],Licencje[Klub],"",0)</f>
        <v/>
      </c>
      <c r="F367" s="13" t="str">
        <f>_xlfn.XLOOKUP(Matka[[#This Row],[Nazwisko i Imię]],Licencje[Nazw i imię],Licencje[Szkoła],"",0)</f>
        <v/>
      </c>
      <c r="M367" s="14">
        <f>_xlfn.XLOOKUP(Matka[[#This Row],[1]],$B$2:$B$13,$C$2:$C$13,0,0)</f>
        <v>0</v>
      </c>
      <c r="N367" s="14">
        <f>_xlfn.XLOOKUP(Matka[[#This Row],[2]],$B$2:$B$13,$C$2:$C$13,0,0)</f>
        <v>0</v>
      </c>
      <c r="O367" s="14">
        <f>_xlfn.XLOOKUP(Matka[[#This Row],[3]],$B$2:$B$13,$C$2:$C$13,0,0)</f>
        <v>0</v>
      </c>
      <c r="P367" s="14">
        <f>_xlfn.XLOOKUP(Matka[[#This Row],[4]],$B$2:$B$13,$C$2:$C$13,0,0)</f>
        <v>0</v>
      </c>
      <c r="Q367" s="14">
        <f>_xlfn.XLOOKUP(Matka[[#This Row],[5]],$B$2:$B$13,$C$2:$C$13,0,0)</f>
        <v>0</v>
      </c>
      <c r="R367" s="14">
        <f>_xlfn.XLOOKUP(Matka[[#This Row],[6]],$B$2:$B$13,$C$2:$C$13,0,0)</f>
        <v>0</v>
      </c>
      <c r="S367" s="15">
        <v>0</v>
      </c>
      <c r="T367" s="15">
        <v>0</v>
      </c>
      <c r="U367" s="15">
        <v>0</v>
      </c>
      <c r="V367" s="15">
        <v>0</v>
      </c>
      <c r="W367" s="15">
        <v>0</v>
      </c>
      <c r="X367" s="15">
        <v>0</v>
      </c>
      <c r="Y367" s="14">
        <f t="shared" si="6"/>
        <v>0</v>
      </c>
      <c r="Z367" s="15">
        <f>SUM(Matka[[#This Row],[Edycja I]:[Sztafety V]])</f>
        <v>0</v>
      </c>
      <c r="AA367" s="14" t="str">
        <f>_xlfn.TEXTJOIN(" | ",1,Matka[[#This Row],[Top1]],Matka[[#This Row],[Top2]],Matka[[#This Row],[Top3]],Matka[[#This Row],[Top4]])</f>
        <v>99 | 99 | 99 | 99</v>
      </c>
      <c r="AB367" s="14">
        <f>IFERROR(SMALL(Matka[[#This Row],[1]:[6]],1),99)</f>
        <v>99</v>
      </c>
      <c r="AC367" s="14">
        <f>IFERROR(SMALL(Matka[[#This Row],[1]:[6]],2),99)</f>
        <v>99</v>
      </c>
      <c r="AD367" s="14">
        <f>IFERROR(SMALL(Matka[[#This Row],[1]:[6]],3),99)</f>
        <v>99</v>
      </c>
      <c r="AE367" s="14">
        <f>IFERROR(SMALL(Matka[[#This Row],[1]:[6]],4),99)</f>
        <v>99</v>
      </c>
    </row>
    <row r="368" spans="3:31" hidden="1" x14ac:dyDescent="0.25">
      <c r="C368" s="13" t="str">
        <f>_xlfn.XLOOKUP(Matka[[#This Row],[Nazwisko i Imię]],Licencje[Nazw i imię],Licencje[Płeć],"",0)</f>
        <v/>
      </c>
      <c r="D368" s="13" t="str">
        <f>_xlfn.XLOOKUP(Matka[[#This Row],[Nazwisko i Imię]],Licencje[Nazw i imię],Licencje[Kat.],"",0)</f>
        <v/>
      </c>
      <c r="E368" s="13" t="str">
        <f>_xlfn.XLOOKUP(Matka[[#This Row],[Nazwisko i Imię]],Licencje[Nazw i imię],Licencje[Klub],"",0)</f>
        <v/>
      </c>
      <c r="F368" s="13" t="str">
        <f>_xlfn.XLOOKUP(Matka[[#This Row],[Nazwisko i Imię]],Licencje[Nazw i imię],Licencje[Szkoła],"",0)</f>
        <v/>
      </c>
      <c r="M368" s="14">
        <f>_xlfn.XLOOKUP(Matka[[#This Row],[1]],$B$2:$B$13,$C$2:$C$13,0,0)</f>
        <v>0</v>
      </c>
      <c r="N368" s="14">
        <f>_xlfn.XLOOKUP(Matka[[#This Row],[2]],$B$2:$B$13,$C$2:$C$13,0,0)</f>
        <v>0</v>
      </c>
      <c r="O368" s="14">
        <f>_xlfn.XLOOKUP(Matka[[#This Row],[3]],$B$2:$B$13,$C$2:$C$13,0,0)</f>
        <v>0</v>
      </c>
      <c r="P368" s="14">
        <f>_xlfn.XLOOKUP(Matka[[#This Row],[4]],$B$2:$B$13,$C$2:$C$13,0,0)</f>
        <v>0</v>
      </c>
      <c r="Q368" s="14">
        <f>_xlfn.XLOOKUP(Matka[[#This Row],[5]],$B$2:$B$13,$C$2:$C$13,0,0)</f>
        <v>0</v>
      </c>
      <c r="R368" s="14">
        <f>_xlfn.XLOOKUP(Matka[[#This Row],[6]],$B$2:$B$13,$C$2:$C$13,0,0)</f>
        <v>0</v>
      </c>
      <c r="S368" s="15">
        <v>0</v>
      </c>
      <c r="T368" s="15">
        <v>0</v>
      </c>
      <c r="U368" s="15">
        <v>0</v>
      </c>
      <c r="V368" s="15">
        <v>0</v>
      </c>
      <c r="W368" s="15">
        <v>0</v>
      </c>
      <c r="X368" s="15">
        <v>0</v>
      </c>
      <c r="Y368" s="14">
        <f t="shared" si="6"/>
        <v>0</v>
      </c>
      <c r="Z368" s="15">
        <f>SUM(Matka[[#This Row],[Edycja I]:[Sztafety V]])</f>
        <v>0</v>
      </c>
      <c r="AA368" s="14" t="str">
        <f>_xlfn.TEXTJOIN(" | ",1,Matka[[#This Row],[Top1]],Matka[[#This Row],[Top2]],Matka[[#This Row],[Top3]],Matka[[#This Row],[Top4]])</f>
        <v>99 | 99 | 99 | 99</v>
      </c>
      <c r="AB368" s="14">
        <f>IFERROR(SMALL(Matka[[#This Row],[1]:[6]],1),99)</f>
        <v>99</v>
      </c>
      <c r="AC368" s="14">
        <f>IFERROR(SMALL(Matka[[#This Row],[1]:[6]],2),99)</f>
        <v>99</v>
      </c>
      <c r="AD368" s="14">
        <f>IFERROR(SMALL(Matka[[#This Row],[1]:[6]],3),99)</f>
        <v>99</v>
      </c>
      <c r="AE368" s="14">
        <f>IFERROR(SMALL(Matka[[#This Row],[1]:[6]],4),99)</f>
        <v>99</v>
      </c>
    </row>
    <row r="369" spans="3:31" hidden="1" x14ac:dyDescent="0.25">
      <c r="C369" s="13" t="str">
        <f>_xlfn.XLOOKUP(Matka[[#This Row],[Nazwisko i Imię]],Licencje[Nazw i imię],Licencje[Płeć],"",0)</f>
        <v/>
      </c>
      <c r="D369" s="13" t="str">
        <f>_xlfn.XLOOKUP(Matka[[#This Row],[Nazwisko i Imię]],Licencje[Nazw i imię],Licencje[Kat.],"",0)</f>
        <v/>
      </c>
      <c r="E369" s="13" t="str">
        <f>_xlfn.XLOOKUP(Matka[[#This Row],[Nazwisko i Imię]],Licencje[Nazw i imię],Licencje[Klub],"",0)</f>
        <v/>
      </c>
      <c r="F369" s="13" t="str">
        <f>_xlfn.XLOOKUP(Matka[[#This Row],[Nazwisko i Imię]],Licencje[Nazw i imię],Licencje[Szkoła],"",0)</f>
        <v/>
      </c>
      <c r="M369" s="14">
        <f>_xlfn.XLOOKUP(Matka[[#This Row],[1]],$B$2:$B$13,$C$2:$C$13,0,0)</f>
        <v>0</v>
      </c>
      <c r="N369" s="14">
        <f>_xlfn.XLOOKUP(Matka[[#This Row],[2]],$B$2:$B$13,$C$2:$C$13,0,0)</f>
        <v>0</v>
      </c>
      <c r="O369" s="14">
        <f>_xlfn.XLOOKUP(Matka[[#This Row],[3]],$B$2:$B$13,$C$2:$C$13,0,0)</f>
        <v>0</v>
      </c>
      <c r="P369" s="14">
        <f>_xlfn.XLOOKUP(Matka[[#This Row],[4]],$B$2:$B$13,$C$2:$C$13,0,0)</f>
        <v>0</v>
      </c>
      <c r="Q369" s="14">
        <f>_xlfn.XLOOKUP(Matka[[#This Row],[5]],$B$2:$B$13,$C$2:$C$13,0,0)</f>
        <v>0</v>
      </c>
      <c r="R369" s="14">
        <f>_xlfn.XLOOKUP(Matka[[#This Row],[6]],$B$2:$B$13,$C$2:$C$13,0,0)</f>
        <v>0</v>
      </c>
      <c r="S369" s="15">
        <v>0</v>
      </c>
      <c r="T369" s="15">
        <v>0</v>
      </c>
      <c r="U369" s="15">
        <v>0</v>
      </c>
      <c r="V369" s="15">
        <v>0</v>
      </c>
      <c r="W369" s="15">
        <v>0</v>
      </c>
      <c r="X369" s="15">
        <v>0</v>
      </c>
      <c r="Y369" s="14">
        <f t="shared" si="6"/>
        <v>0</v>
      </c>
      <c r="Z369" s="15">
        <f>SUM(Matka[[#This Row],[Edycja I]:[Sztafety V]])</f>
        <v>0</v>
      </c>
      <c r="AA369" s="14" t="str">
        <f>_xlfn.TEXTJOIN(" | ",1,Matka[[#This Row],[Top1]],Matka[[#This Row],[Top2]],Matka[[#This Row],[Top3]],Matka[[#This Row],[Top4]])</f>
        <v>99 | 99 | 99 | 99</v>
      </c>
      <c r="AB369" s="14">
        <f>IFERROR(SMALL(Matka[[#This Row],[1]:[6]],1),99)</f>
        <v>99</v>
      </c>
      <c r="AC369" s="14">
        <f>IFERROR(SMALL(Matka[[#This Row],[1]:[6]],2),99)</f>
        <v>99</v>
      </c>
      <c r="AD369" s="14">
        <f>IFERROR(SMALL(Matka[[#This Row],[1]:[6]],3),99)</f>
        <v>99</v>
      </c>
      <c r="AE369" s="14">
        <f>IFERROR(SMALL(Matka[[#This Row],[1]:[6]],4),99)</f>
        <v>99</v>
      </c>
    </row>
    <row r="370" spans="3:31" hidden="1" x14ac:dyDescent="0.25">
      <c r="C370" s="13" t="str">
        <f>_xlfn.XLOOKUP(Matka[[#This Row],[Nazwisko i Imię]],Licencje[Nazw i imię],Licencje[Płeć],"",0)</f>
        <v/>
      </c>
      <c r="D370" s="13" t="str">
        <f>_xlfn.XLOOKUP(Matka[[#This Row],[Nazwisko i Imię]],Licencje[Nazw i imię],Licencje[Kat.],"",0)</f>
        <v/>
      </c>
      <c r="E370" s="13" t="str">
        <f>_xlfn.XLOOKUP(Matka[[#This Row],[Nazwisko i Imię]],Licencje[Nazw i imię],Licencje[Klub],"",0)</f>
        <v/>
      </c>
      <c r="F370" s="13" t="str">
        <f>_xlfn.XLOOKUP(Matka[[#This Row],[Nazwisko i Imię]],Licencje[Nazw i imię],Licencje[Szkoła],"",0)</f>
        <v/>
      </c>
      <c r="M370" s="14">
        <f>_xlfn.XLOOKUP(Matka[[#This Row],[1]],$B$2:$B$13,$C$2:$C$13,0,0)</f>
        <v>0</v>
      </c>
      <c r="N370" s="14">
        <f>_xlfn.XLOOKUP(Matka[[#This Row],[2]],$B$2:$B$13,$C$2:$C$13,0,0)</f>
        <v>0</v>
      </c>
      <c r="O370" s="14">
        <f>_xlfn.XLOOKUP(Matka[[#This Row],[3]],$B$2:$B$13,$C$2:$C$13,0,0)</f>
        <v>0</v>
      </c>
      <c r="P370" s="14">
        <f>_xlfn.XLOOKUP(Matka[[#This Row],[4]],$B$2:$B$13,$C$2:$C$13,0,0)</f>
        <v>0</v>
      </c>
      <c r="Q370" s="14">
        <f>_xlfn.XLOOKUP(Matka[[#This Row],[5]],$B$2:$B$13,$C$2:$C$13,0,0)</f>
        <v>0</v>
      </c>
      <c r="R370" s="14">
        <f>_xlfn.XLOOKUP(Matka[[#This Row],[6]],$B$2:$B$13,$C$2:$C$13,0,0)</f>
        <v>0</v>
      </c>
      <c r="S370" s="15">
        <v>0</v>
      </c>
      <c r="T370" s="15">
        <v>0</v>
      </c>
      <c r="U370" s="15">
        <v>0</v>
      </c>
      <c r="V370" s="15">
        <v>0</v>
      </c>
      <c r="W370" s="15">
        <v>0</v>
      </c>
      <c r="X370" s="15">
        <v>0</v>
      </c>
      <c r="Y370" s="14">
        <f t="shared" si="6"/>
        <v>0</v>
      </c>
      <c r="Z370" s="15">
        <f>SUM(Matka[[#This Row],[Edycja I]:[Sztafety V]])</f>
        <v>0</v>
      </c>
      <c r="AA370" s="14" t="str">
        <f>_xlfn.TEXTJOIN(" | ",1,Matka[[#This Row],[Top1]],Matka[[#This Row],[Top2]],Matka[[#This Row],[Top3]],Matka[[#This Row],[Top4]])</f>
        <v>99 | 99 | 99 | 99</v>
      </c>
      <c r="AB370" s="14">
        <f>IFERROR(SMALL(Matka[[#This Row],[1]:[6]],1),99)</f>
        <v>99</v>
      </c>
      <c r="AC370" s="14">
        <f>IFERROR(SMALL(Matka[[#This Row],[1]:[6]],2),99)</f>
        <v>99</v>
      </c>
      <c r="AD370" s="14">
        <f>IFERROR(SMALL(Matka[[#This Row],[1]:[6]],3),99)</f>
        <v>99</v>
      </c>
      <c r="AE370" s="14">
        <f>IFERROR(SMALL(Matka[[#This Row],[1]:[6]],4),99)</f>
        <v>99</v>
      </c>
    </row>
    <row r="371" spans="3:31" hidden="1" x14ac:dyDescent="0.25">
      <c r="C371" s="13" t="str">
        <f>_xlfn.XLOOKUP(Matka[[#This Row],[Nazwisko i Imię]],Licencje[Nazw i imię],Licencje[Płeć],"",0)</f>
        <v/>
      </c>
      <c r="D371" s="13" t="str">
        <f>_xlfn.XLOOKUP(Matka[[#This Row],[Nazwisko i Imię]],Licencje[Nazw i imię],Licencje[Kat.],"",0)</f>
        <v/>
      </c>
      <c r="E371" s="13" t="str">
        <f>_xlfn.XLOOKUP(Matka[[#This Row],[Nazwisko i Imię]],Licencje[Nazw i imię],Licencje[Klub],"",0)</f>
        <v/>
      </c>
      <c r="F371" s="13" t="str">
        <f>_xlfn.XLOOKUP(Matka[[#This Row],[Nazwisko i Imię]],Licencje[Nazw i imię],Licencje[Szkoła],"",0)</f>
        <v/>
      </c>
      <c r="M371" s="14">
        <f>_xlfn.XLOOKUP(Matka[[#This Row],[1]],$B$2:$B$13,$C$2:$C$13,0,0)</f>
        <v>0</v>
      </c>
      <c r="N371" s="14">
        <f>_xlfn.XLOOKUP(Matka[[#This Row],[2]],$B$2:$B$13,$C$2:$C$13,0,0)</f>
        <v>0</v>
      </c>
      <c r="O371" s="14">
        <f>_xlfn.XLOOKUP(Matka[[#This Row],[3]],$B$2:$B$13,$C$2:$C$13,0,0)</f>
        <v>0</v>
      </c>
      <c r="P371" s="14">
        <f>_xlfn.XLOOKUP(Matka[[#This Row],[4]],$B$2:$B$13,$C$2:$C$13,0,0)</f>
        <v>0</v>
      </c>
      <c r="Q371" s="14">
        <f>_xlfn.XLOOKUP(Matka[[#This Row],[5]],$B$2:$B$13,$C$2:$C$13,0,0)</f>
        <v>0</v>
      </c>
      <c r="R371" s="14">
        <f>_xlfn.XLOOKUP(Matka[[#This Row],[6]],$B$2:$B$13,$C$2:$C$13,0,0)</f>
        <v>0</v>
      </c>
      <c r="S371" s="15">
        <v>0</v>
      </c>
      <c r="T371" s="15">
        <v>0</v>
      </c>
      <c r="U371" s="15">
        <v>0</v>
      </c>
      <c r="V371" s="15">
        <v>0</v>
      </c>
      <c r="W371" s="15">
        <v>0</v>
      </c>
      <c r="X371" s="15">
        <v>0</v>
      </c>
      <c r="Y371" s="14">
        <f t="shared" si="6"/>
        <v>0</v>
      </c>
      <c r="Z371" s="15">
        <f>SUM(Matka[[#This Row],[Edycja I]:[Sztafety V]])</f>
        <v>0</v>
      </c>
      <c r="AA371" s="14" t="str">
        <f>_xlfn.TEXTJOIN(" | ",1,Matka[[#This Row],[Top1]],Matka[[#This Row],[Top2]],Matka[[#This Row],[Top3]],Matka[[#This Row],[Top4]])</f>
        <v>99 | 99 | 99 | 99</v>
      </c>
      <c r="AB371" s="14">
        <f>IFERROR(SMALL(Matka[[#This Row],[1]:[6]],1),99)</f>
        <v>99</v>
      </c>
      <c r="AC371" s="14">
        <f>IFERROR(SMALL(Matka[[#This Row],[1]:[6]],2),99)</f>
        <v>99</v>
      </c>
      <c r="AD371" s="14">
        <f>IFERROR(SMALL(Matka[[#This Row],[1]:[6]],3),99)</f>
        <v>99</v>
      </c>
      <c r="AE371" s="14">
        <f>IFERROR(SMALL(Matka[[#This Row],[1]:[6]],4),99)</f>
        <v>99</v>
      </c>
    </row>
    <row r="372" spans="3:31" hidden="1" x14ac:dyDescent="0.25">
      <c r="C372" s="13" t="str">
        <f>_xlfn.XLOOKUP(Matka[[#This Row],[Nazwisko i Imię]],Licencje[Nazw i imię],Licencje[Płeć],"",0)</f>
        <v/>
      </c>
      <c r="D372" s="13" t="str">
        <f>_xlfn.XLOOKUP(Matka[[#This Row],[Nazwisko i Imię]],Licencje[Nazw i imię],Licencje[Kat.],"",0)</f>
        <v/>
      </c>
      <c r="E372" s="13" t="str">
        <f>_xlfn.XLOOKUP(Matka[[#This Row],[Nazwisko i Imię]],Licencje[Nazw i imię],Licencje[Klub],"",0)</f>
        <v/>
      </c>
      <c r="F372" s="13" t="str">
        <f>_xlfn.XLOOKUP(Matka[[#This Row],[Nazwisko i Imię]],Licencje[Nazw i imię],Licencje[Szkoła],"",0)</f>
        <v/>
      </c>
      <c r="M372" s="14">
        <f>_xlfn.XLOOKUP(Matka[[#This Row],[1]],$B$2:$B$13,$C$2:$C$13,0,0)</f>
        <v>0</v>
      </c>
      <c r="N372" s="14">
        <f>_xlfn.XLOOKUP(Matka[[#This Row],[2]],$B$2:$B$13,$C$2:$C$13,0,0)</f>
        <v>0</v>
      </c>
      <c r="O372" s="14">
        <f>_xlfn.XLOOKUP(Matka[[#This Row],[3]],$B$2:$B$13,$C$2:$C$13,0,0)</f>
        <v>0</v>
      </c>
      <c r="P372" s="14">
        <f>_xlfn.XLOOKUP(Matka[[#This Row],[4]],$B$2:$B$13,$C$2:$C$13,0,0)</f>
        <v>0</v>
      </c>
      <c r="Q372" s="14">
        <f>_xlfn.XLOOKUP(Matka[[#This Row],[5]],$B$2:$B$13,$C$2:$C$13,0,0)</f>
        <v>0</v>
      </c>
      <c r="R372" s="14">
        <f>_xlfn.XLOOKUP(Matka[[#This Row],[6]],$B$2:$B$13,$C$2:$C$13,0,0)</f>
        <v>0</v>
      </c>
      <c r="S372" s="15">
        <v>0</v>
      </c>
      <c r="T372" s="15">
        <v>0</v>
      </c>
      <c r="U372" s="15">
        <v>0</v>
      </c>
      <c r="V372" s="15">
        <v>0</v>
      </c>
      <c r="W372" s="15">
        <v>0</v>
      </c>
      <c r="X372" s="15">
        <v>0</v>
      </c>
      <c r="Y372" s="14">
        <f t="shared" si="6"/>
        <v>0</v>
      </c>
      <c r="Z372" s="15">
        <f>SUM(Matka[[#This Row],[Edycja I]:[Sztafety V]])</f>
        <v>0</v>
      </c>
      <c r="AA372" s="14" t="str">
        <f>_xlfn.TEXTJOIN(" | ",1,Matka[[#This Row],[Top1]],Matka[[#This Row],[Top2]],Matka[[#This Row],[Top3]],Matka[[#This Row],[Top4]])</f>
        <v>99 | 99 | 99 | 99</v>
      </c>
      <c r="AB372" s="14">
        <f>IFERROR(SMALL(Matka[[#This Row],[1]:[6]],1),99)</f>
        <v>99</v>
      </c>
      <c r="AC372" s="14">
        <f>IFERROR(SMALL(Matka[[#This Row],[1]:[6]],2),99)</f>
        <v>99</v>
      </c>
      <c r="AD372" s="14">
        <f>IFERROR(SMALL(Matka[[#This Row],[1]:[6]],3),99)</f>
        <v>99</v>
      </c>
      <c r="AE372" s="14">
        <f>IFERROR(SMALL(Matka[[#This Row],[1]:[6]],4),99)</f>
        <v>99</v>
      </c>
    </row>
    <row r="373" spans="3:31" hidden="1" x14ac:dyDescent="0.25">
      <c r="C373" s="13" t="str">
        <f>_xlfn.XLOOKUP(Matka[[#This Row],[Nazwisko i Imię]],Licencje[Nazw i imię],Licencje[Płeć],"",0)</f>
        <v/>
      </c>
      <c r="D373" s="13" t="str">
        <f>_xlfn.XLOOKUP(Matka[[#This Row],[Nazwisko i Imię]],Licencje[Nazw i imię],Licencje[Kat.],"",0)</f>
        <v/>
      </c>
      <c r="E373" s="13" t="str">
        <f>_xlfn.XLOOKUP(Matka[[#This Row],[Nazwisko i Imię]],Licencje[Nazw i imię],Licencje[Klub],"",0)</f>
        <v/>
      </c>
      <c r="F373" s="13" t="str">
        <f>_xlfn.XLOOKUP(Matka[[#This Row],[Nazwisko i Imię]],Licencje[Nazw i imię],Licencje[Szkoła],"",0)</f>
        <v/>
      </c>
      <c r="M373" s="14">
        <f>_xlfn.XLOOKUP(Matka[[#This Row],[1]],$B$2:$B$13,$C$2:$C$13,0,0)</f>
        <v>0</v>
      </c>
      <c r="N373" s="14">
        <f>_xlfn.XLOOKUP(Matka[[#This Row],[2]],$B$2:$B$13,$C$2:$C$13,0,0)</f>
        <v>0</v>
      </c>
      <c r="O373" s="14">
        <f>_xlfn.XLOOKUP(Matka[[#This Row],[3]],$B$2:$B$13,$C$2:$C$13,0,0)</f>
        <v>0</v>
      </c>
      <c r="P373" s="14">
        <f>_xlfn.XLOOKUP(Matka[[#This Row],[4]],$B$2:$B$13,$C$2:$C$13,0,0)</f>
        <v>0</v>
      </c>
      <c r="Q373" s="14">
        <f>_xlfn.XLOOKUP(Matka[[#This Row],[5]],$B$2:$B$13,$C$2:$C$13,0,0)</f>
        <v>0</v>
      </c>
      <c r="R373" s="14">
        <f>_xlfn.XLOOKUP(Matka[[#This Row],[6]],$B$2:$B$13,$C$2:$C$13,0,0)</f>
        <v>0</v>
      </c>
      <c r="S373" s="15">
        <v>0</v>
      </c>
      <c r="T373" s="15">
        <v>0</v>
      </c>
      <c r="U373" s="15">
        <v>0</v>
      </c>
      <c r="V373" s="15">
        <v>0</v>
      </c>
      <c r="W373" s="15">
        <v>0</v>
      </c>
      <c r="X373" s="15">
        <v>0</v>
      </c>
      <c r="Y373" s="14">
        <f t="shared" si="6"/>
        <v>0</v>
      </c>
      <c r="Z373" s="15">
        <f>SUM(Matka[[#This Row],[Edycja I]:[Sztafety V]])</f>
        <v>0</v>
      </c>
      <c r="AA373" s="14" t="str">
        <f>_xlfn.TEXTJOIN(" | ",1,Matka[[#This Row],[Top1]],Matka[[#This Row],[Top2]],Matka[[#This Row],[Top3]],Matka[[#This Row],[Top4]])</f>
        <v>99 | 99 | 99 | 99</v>
      </c>
      <c r="AB373" s="14">
        <f>IFERROR(SMALL(Matka[[#This Row],[1]:[6]],1),99)</f>
        <v>99</v>
      </c>
      <c r="AC373" s="14">
        <f>IFERROR(SMALL(Matka[[#This Row],[1]:[6]],2),99)</f>
        <v>99</v>
      </c>
      <c r="AD373" s="14">
        <f>IFERROR(SMALL(Matka[[#This Row],[1]:[6]],3),99)</f>
        <v>99</v>
      </c>
      <c r="AE373" s="14">
        <f>IFERROR(SMALL(Matka[[#This Row],[1]:[6]],4),99)</f>
        <v>99</v>
      </c>
    </row>
    <row r="374" spans="3:31" hidden="1" x14ac:dyDescent="0.25">
      <c r="C374" s="13" t="str">
        <f>_xlfn.XLOOKUP(Matka[[#This Row],[Nazwisko i Imię]],Licencje[Nazw i imię],Licencje[Płeć],"",0)</f>
        <v/>
      </c>
      <c r="D374" s="13" t="str">
        <f>_xlfn.XLOOKUP(Matka[[#This Row],[Nazwisko i Imię]],Licencje[Nazw i imię],Licencje[Kat.],"",0)</f>
        <v/>
      </c>
      <c r="E374" s="13" t="str">
        <f>_xlfn.XLOOKUP(Matka[[#This Row],[Nazwisko i Imię]],Licencje[Nazw i imię],Licencje[Klub],"",0)</f>
        <v/>
      </c>
      <c r="F374" s="13" t="str">
        <f>_xlfn.XLOOKUP(Matka[[#This Row],[Nazwisko i Imię]],Licencje[Nazw i imię],Licencje[Szkoła],"",0)</f>
        <v/>
      </c>
      <c r="M374" s="14">
        <f>_xlfn.XLOOKUP(Matka[[#This Row],[1]],$B$2:$B$13,$C$2:$C$13,0,0)</f>
        <v>0</v>
      </c>
      <c r="N374" s="14">
        <f>_xlfn.XLOOKUP(Matka[[#This Row],[2]],$B$2:$B$13,$C$2:$C$13,0,0)</f>
        <v>0</v>
      </c>
      <c r="O374" s="14">
        <f>_xlfn.XLOOKUP(Matka[[#This Row],[3]],$B$2:$B$13,$C$2:$C$13,0,0)</f>
        <v>0</v>
      </c>
      <c r="P374" s="14">
        <f>_xlfn.XLOOKUP(Matka[[#This Row],[4]],$B$2:$B$13,$C$2:$C$13,0,0)</f>
        <v>0</v>
      </c>
      <c r="Q374" s="14">
        <f>_xlfn.XLOOKUP(Matka[[#This Row],[5]],$B$2:$B$13,$C$2:$C$13,0,0)</f>
        <v>0</v>
      </c>
      <c r="R374" s="14">
        <f>_xlfn.XLOOKUP(Matka[[#This Row],[6]],$B$2:$B$13,$C$2:$C$13,0,0)</f>
        <v>0</v>
      </c>
      <c r="S374" s="15">
        <v>0</v>
      </c>
      <c r="T374" s="15">
        <v>0</v>
      </c>
      <c r="U374" s="15">
        <v>0</v>
      </c>
      <c r="V374" s="15">
        <v>0</v>
      </c>
      <c r="W374" s="15">
        <v>0</v>
      </c>
      <c r="X374" s="15">
        <v>0</v>
      </c>
      <c r="Y374" s="14">
        <f t="shared" si="6"/>
        <v>0</v>
      </c>
      <c r="Z374" s="15">
        <f>SUM(Matka[[#This Row],[Edycja I]:[Sztafety V]])</f>
        <v>0</v>
      </c>
      <c r="AA374" s="14" t="str">
        <f>_xlfn.TEXTJOIN(" | ",1,Matka[[#This Row],[Top1]],Matka[[#This Row],[Top2]],Matka[[#This Row],[Top3]],Matka[[#This Row],[Top4]])</f>
        <v>99 | 99 | 99 | 99</v>
      </c>
      <c r="AB374" s="14">
        <f>IFERROR(SMALL(Matka[[#This Row],[1]:[6]],1),99)</f>
        <v>99</v>
      </c>
      <c r="AC374" s="14">
        <f>IFERROR(SMALL(Matka[[#This Row],[1]:[6]],2),99)</f>
        <v>99</v>
      </c>
      <c r="AD374" s="14">
        <f>IFERROR(SMALL(Matka[[#This Row],[1]:[6]],3),99)</f>
        <v>99</v>
      </c>
      <c r="AE374" s="14">
        <f>IFERROR(SMALL(Matka[[#This Row],[1]:[6]],4),99)</f>
        <v>99</v>
      </c>
    </row>
    <row r="375" spans="3:31" hidden="1" x14ac:dyDescent="0.25">
      <c r="C375" s="13" t="str">
        <f>_xlfn.XLOOKUP(Matka[[#This Row],[Nazwisko i Imię]],Licencje[Nazw i imię],Licencje[Płeć],"",0)</f>
        <v/>
      </c>
      <c r="D375" s="13" t="str">
        <f>_xlfn.XLOOKUP(Matka[[#This Row],[Nazwisko i Imię]],Licencje[Nazw i imię],Licencje[Kat.],"",0)</f>
        <v/>
      </c>
      <c r="E375" s="13" t="str">
        <f>_xlfn.XLOOKUP(Matka[[#This Row],[Nazwisko i Imię]],Licencje[Nazw i imię],Licencje[Klub],"",0)</f>
        <v/>
      </c>
      <c r="F375" s="13" t="str">
        <f>_xlfn.XLOOKUP(Matka[[#This Row],[Nazwisko i Imię]],Licencje[Nazw i imię],Licencje[Szkoła],"",0)</f>
        <v/>
      </c>
      <c r="M375" s="14">
        <f>_xlfn.XLOOKUP(Matka[[#This Row],[1]],$B$2:$B$13,$C$2:$C$13,0,0)</f>
        <v>0</v>
      </c>
      <c r="N375" s="14">
        <f>_xlfn.XLOOKUP(Matka[[#This Row],[2]],$B$2:$B$13,$C$2:$C$13,0,0)</f>
        <v>0</v>
      </c>
      <c r="O375" s="14">
        <f>_xlfn.XLOOKUP(Matka[[#This Row],[3]],$B$2:$B$13,$C$2:$C$13,0,0)</f>
        <v>0</v>
      </c>
      <c r="P375" s="14">
        <f>_xlfn.XLOOKUP(Matka[[#This Row],[4]],$B$2:$B$13,$C$2:$C$13,0,0)</f>
        <v>0</v>
      </c>
      <c r="Q375" s="14">
        <f>_xlfn.XLOOKUP(Matka[[#This Row],[5]],$B$2:$B$13,$C$2:$C$13,0,0)</f>
        <v>0</v>
      </c>
      <c r="R375" s="14">
        <f>_xlfn.XLOOKUP(Matka[[#This Row],[6]],$B$2:$B$13,$C$2:$C$13,0,0)</f>
        <v>0</v>
      </c>
      <c r="S375" s="15">
        <v>0</v>
      </c>
      <c r="T375" s="15">
        <v>0</v>
      </c>
      <c r="U375" s="15">
        <v>0</v>
      </c>
      <c r="V375" s="15">
        <v>0</v>
      </c>
      <c r="W375" s="15">
        <v>0</v>
      </c>
      <c r="X375" s="15">
        <v>0</v>
      </c>
      <c r="Y375" s="14">
        <f t="shared" si="6"/>
        <v>0</v>
      </c>
      <c r="Z375" s="15">
        <f>SUM(Matka[[#This Row],[Edycja I]:[Sztafety V]])</f>
        <v>0</v>
      </c>
      <c r="AA375" s="14" t="str">
        <f>_xlfn.TEXTJOIN(" | ",1,Matka[[#This Row],[Top1]],Matka[[#This Row],[Top2]],Matka[[#This Row],[Top3]],Matka[[#This Row],[Top4]])</f>
        <v>99 | 99 | 99 | 99</v>
      </c>
      <c r="AB375" s="14">
        <f>IFERROR(SMALL(Matka[[#This Row],[1]:[6]],1),99)</f>
        <v>99</v>
      </c>
      <c r="AC375" s="14">
        <f>IFERROR(SMALL(Matka[[#This Row],[1]:[6]],2),99)</f>
        <v>99</v>
      </c>
      <c r="AD375" s="14">
        <f>IFERROR(SMALL(Matka[[#This Row],[1]:[6]],3),99)</f>
        <v>99</v>
      </c>
      <c r="AE375" s="14">
        <f>IFERROR(SMALL(Matka[[#This Row],[1]:[6]],4),99)</f>
        <v>99</v>
      </c>
    </row>
    <row r="376" spans="3:31" x14ac:dyDescent="0.25">
      <c r="M376" s="13">
        <f>SUBTOTAL(9,Matka[Edycja I])</f>
        <v>39</v>
      </c>
      <c r="N376" s="13">
        <f>SUBTOTAL(9,Matka[Edycja II])</f>
        <v>39</v>
      </c>
      <c r="O376" s="13">
        <f>SUBTOTAL(9,Matka[Edycja III])</f>
        <v>38</v>
      </c>
      <c r="P376" s="13">
        <f>SUBTOTAL(9,Matka[Edycja IV])</f>
        <v>39</v>
      </c>
      <c r="Q376" s="13">
        <f>SUBTOTAL(9,Matka[Edycja V])</f>
        <v>33</v>
      </c>
      <c r="S376" s="13">
        <f>SUBTOTAL(9,Matka[Sztafety I])</f>
        <v>21</v>
      </c>
      <c r="T376" s="13">
        <f>SUBTOTAL(9,Matka[Sztafety II])</f>
        <v>0</v>
      </c>
      <c r="U376" s="13">
        <f>SUBTOTAL(9,Matka[Sztafety III])</f>
        <v>11.25</v>
      </c>
      <c r="V376" s="13">
        <f>SUBTOTAL(9,Matka[Sztafety IV])</f>
        <v>14.25</v>
      </c>
      <c r="W376" s="13">
        <f>SUBTOTAL(9,Matka[Sztafety V])</f>
        <v>10</v>
      </c>
      <c r="X376" s="13">
        <f>SUBTOTAL(9,Matka[Sztafety VI])</f>
        <v>0</v>
      </c>
    </row>
  </sheetData>
  <sortState xmlns:xlrd2="http://schemas.microsoft.com/office/spreadsheetml/2017/richdata2" ref="AH6:AH8">
    <sortCondition descending="1" ref="AH6:AH8"/>
  </sortState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J1308"/>
  <sheetViews>
    <sheetView topLeftCell="A155" workbookViewId="0">
      <selection activeCell="A183" sqref="A183"/>
    </sheetView>
  </sheetViews>
  <sheetFormatPr defaultRowHeight="15" x14ac:dyDescent="0.25"/>
  <cols>
    <col min="1" max="1" width="27.42578125" customWidth="1"/>
    <col min="3" max="3" width="10.28515625" bestFit="1" customWidth="1"/>
    <col min="4" max="4" width="11" customWidth="1"/>
    <col min="5" max="5" width="6.7109375" bestFit="1" customWidth="1"/>
    <col min="6" max="6" width="22.85546875" bestFit="1" customWidth="1"/>
    <col min="7" max="7" width="17.42578125" bestFit="1" customWidth="1"/>
    <col min="8" max="8" width="14.7109375" customWidth="1"/>
    <col min="9" max="9" width="24.28515625" customWidth="1"/>
    <col min="10" max="10" width="28.5703125" customWidth="1"/>
  </cols>
  <sheetData>
    <row r="1" spans="1:10" x14ac:dyDescent="0.25">
      <c r="A1" t="s">
        <v>418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tr">
        <f>_xlfn.TEXTJOIN(" ",1,Licencje[[#This Row],[Nazwisko]],Licencje[[#This Row],[Imię]])</f>
        <v>CHYTŁA Pola</v>
      </c>
      <c r="B2" t="s">
        <v>9</v>
      </c>
      <c r="C2" t="s">
        <v>2470</v>
      </c>
      <c r="D2">
        <v>2025</v>
      </c>
      <c r="E2" t="s">
        <v>21</v>
      </c>
      <c r="F2" t="s">
        <v>2471</v>
      </c>
      <c r="G2" t="s">
        <v>36</v>
      </c>
      <c r="H2" s="1">
        <v>41431</v>
      </c>
      <c r="I2" t="s">
        <v>155</v>
      </c>
      <c r="J2" t="s">
        <v>214</v>
      </c>
    </row>
    <row r="3" spans="1:10" x14ac:dyDescent="0.25">
      <c r="A3" t="str">
        <f>_xlfn.TEXTJOIN(" ",1,Licencje[[#This Row],[Nazwisko]],Licencje[[#This Row],[Imię]])</f>
        <v>LACH Sebastian</v>
      </c>
      <c r="B3" t="s">
        <v>14</v>
      </c>
      <c r="C3" t="s">
        <v>2473</v>
      </c>
      <c r="D3">
        <v>2025</v>
      </c>
      <c r="E3" t="s">
        <v>1422</v>
      </c>
      <c r="F3" t="s">
        <v>2474</v>
      </c>
      <c r="G3" t="s">
        <v>170</v>
      </c>
      <c r="H3" s="1">
        <v>37057</v>
      </c>
      <c r="I3" t="s">
        <v>155</v>
      </c>
    </row>
    <row r="4" spans="1:10" x14ac:dyDescent="0.25">
      <c r="A4" t="str">
        <f>_xlfn.TEXTJOIN(" ",1,Licencje[[#This Row],[Nazwisko]],Licencje[[#This Row],[Imię]])</f>
        <v>STACH Adam</v>
      </c>
      <c r="B4" t="s">
        <v>14</v>
      </c>
      <c r="C4" t="s">
        <v>2475</v>
      </c>
      <c r="D4">
        <v>2025</v>
      </c>
      <c r="E4" t="s">
        <v>10</v>
      </c>
      <c r="F4" t="s">
        <v>2476</v>
      </c>
      <c r="G4" t="s">
        <v>55</v>
      </c>
      <c r="H4" s="1">
        <v>42233</v>
      </c>
      <c r="I4" t="s">
        <v>155</v>
      </c>
      <c r="J4" t="s">
        <v>2477</v>
      </c>
    </row>
    <row r="5" spans="1:10" x14ac:dyDescent="0.25">
      <c r="A5" t="str">
        <f>_xlfn.TEXTJOIN(" ",1,Licencje[[#This Row],[Nazwisko]],Licencje[[#This Row],[Imię]])</f>
        <v>STAROŚCIAK Nikodem</v>
      </c>
      <c r="B5" t="s">
        <v>14</v>
      </c>
      <c r="C5" t="s">
        <v>2478</v>
      </c>
      <c r="D5">
        <v>2025</v>
      </c>
      <c r="E5" t="s">
        <v>1441</v>
      </c>
      <c r="F5" t="s">
        <v>2479</v>
      </c>
      <c r="G5" t="s">
        <v>220</v>
      </c>
      <c r="H5" s="1">
        <v>40221</v>
      </c>
      <c r="I5" t="s">
        <v>155</v>
      </c>
      <c r="J5" t="s">
        <v>2049</v>
      </c>
    </row>
    <row r="6" spans="1:10" x14ac:dyDescent="0.25">
      <c r="A6" t="str">
        <f>_xlfn.TEXTJOIN(" ",1,Licencje[[#This Row],[Nazwisko]],Licencje[[#This Row],[Imię]])</f>
        <v>ZIELIŃSKA Laura</v>
      </c>
      <c r="B6" t="s">
        <v>9</v>
      </c>
      <c r="C6" t="s">
        <v>2480</v>
      </c>
      <c r="D6">
        <v>2025</v>
      </c>
      <c r="E6" t="s">
        <v>24</v>
      </c>
      <c r="F6" t="s">
        <v>836</v>
      </c>
      <c r="G6" t="s">
        <v>211</v>
      </c>
      <c r="H6" s="1">
        <v>41814</v>
      </c>
      <c r="I6" t="s">
        <v>155</v>
      </c>
      <c r="J6" t="s">
        <v>2481</v>
      </c>
    </row>
    <row r="7" spans="1:10" x14ac:dyDescent="0.25">
      <c r="A7" t="str">
        <f>_xlfn.TEXTJOIN(" ",1,Licencje[[#This Row],[Nazwisko]],Licencje[[#This Row],[Imię]])</f>
        <v>MILCZAREK Maja</v>
      </c>
      <c r="B7" t="s">
        <v>9</v>
      </c>
      <c r="C7" t="s">
        <v>2482</v>
      </c>
      <c r="D7">
        <v>2025</v>
      </c>
      <c r="E7" t="s">
        <v>1395</v>
      </c>
      <c r="F7" t="s">
        <v>620</v>
      </c>
      <c r="G7" t="s">
        <v>11</v>
      </c>
      <c r="H7" s="1">
        <v>40885</v>
      </c>
      <c r="I7" t="s">
        <v>1415</v>
      </c>
    </row>
    <row r="8" spans="1:10" x14ac:dyDescent="0.25">
      <c r="A8" t="str">
        <f>_xlfn.TEXTJOIN(" ",1,Licencje[[#This Row],[Nazwisko]],Licencje[[#This Row],[Imię]])</f>
        <v>WINIARSKI Oskar</v>
      </c>
      <c r="B8" t="s">
        <v>14</v>
      </c>
      <c r="C8" t="s">
        <v>2483</v>
      </c>
      <c r="D8">
        <v>2025</v>
      </c>
      <c r="E8" t="s">
        <v>1395</v>
      </c>
      <c r="F8" t="s">
        <v>2101</v>
      </c>
      <c r="G8" t="s">
        <v>169</v>
      </c>
      <c r="H8" s="1">
        <v>40955</v>
      </c>
      <c r="I8" t="s">
        <v>1415</v>
      </c>
    </row>
    <row r="9" spans="1:10" x14ac:dyDescent="0.25">
      <c r="A9" t="str">
        <f>_xlfn.TEXTJOIN(" ",1,Licencje[[#This Row],[Nazwisko]],Licencje[[#This Row],[Imię]])</f>
        <v>KIELISZEK Zuzanna</v>
      </c>
      <c r="B9" t="s">
        <v>9</v>
      </c>
      <c r="C9" t="s">
        <v>2484</v>
      </c>
      <c r="D9">
        <v>2025</v>
      </c>
      <c r="E9" t="s">
        <v>15</v>
      </c>
      <c r="F9" t="s">
        <v>2485</v>
      </c>
      <c r="G9" t="s">
        <v>23</v>
      </c>
      <c r="H9" s="1">
        <v>41862</v>
      </c>
      <c r="I9" t="s">
        <v>89</v>
      </c>
    </row>
    <row r="10" spans="1:10" x14ac:dyDescent="0.25">
      <c r="A10" t="str">
        <f>_xlfn.TEXTJOIN(" ",1,Licencje[[#This Row],[Nazwisko]],Licencje[[#This Row],[Imię]])</f>
        <v>MAKOWSKA Adela</v>
      </c>
      <c r="B10" t="s">
        <v>9</v>
      </c>
      <c r="C10" t="s">
        <v>2486</v>
      </c>
      <c r="D10">
        <v>2025</v>
      </c>
      <c r="E10" t="s">
        <v>10</v>
      </c>
      <c r="F10" t="s">
        <v>2487</v>
      </c>
      <c r="G10" t="s">
        <v>2488</v>
      </c>
      <c r="H10" s="1">
        <v>42212</v>
      </c>
      <c r="I10" t="s">
        <v>17</v>
      </c>
    </row>
    <row r="11" spans="1:10" x14ac:dyDescent="0.25">
      <c r="A11" t="str">
        <f>_xlfn.TEXTJOIN(" ",1,Licencje[[#This Row],[Nazwisko]],Licencje[[#This Row],[Imię]])</f>
        <v>BEZUBIK Aleksander</v>
      </c>
      <c r="B11" t="s">
        <v>14</v>
      </c>
      <c r="C11" t="s">
        <v>2489</v>
      </c>
      <c r="D11">
        <v>2025</v>
      </c>
      <c r="E11" t="s">
        <v>1395</v>
      </c>
      <c r="F11" t="s">
        <v>424</v>
      </c>
      <c r="G11" t="s">
        <v>35</v>
      </c>
      <c r="H11" s="1">
        <v>40801</v>
      </c>
      <c r="I11" t="s">
        <v>33</v>
      </c>
    </row>
    <row r="12" spans="1:10" x14ac:dyDescent="0.25">
      <c r="A12" t="str">
        <f>_xlfn.TEXTJOIN(" ",1,Licencje[[#This Row],[Nazwisko]],Licencje[[#This Row],[Imię]])</f>
        <v>BOROWSKA Amelia</v>
      </c>
      <c r="B12" t="s">
        <v>9</v>
      </c>
      <c r="C12" t="s">
        <v>2490</v>
      </c>
      <c r="D12">
        <v>2025</v>
      </c>
      <c r="E12" t="s">
        <v>1395</v>
      </c>
      <c r="F12" t="s">
        <v>267</v>
      </c>
      <c r="G12" t="s">
        <v>86</v>
      </c>
      <c r="H12" s="1">
        <v>40746</v>
      </c>
      <c r="I12" t="s">
        <v>33</v>
      </c>
    </row>
    <row r="13" spans="1:10" x14ac:dyDescent="0.25">
      <c r="A13" t="str">
        <f>_xlfn.TEXTJOIN(" ",1,Licencje[[#This Row],[Nazwisko]],Licencje[[#This Row],[Imię]])</f>
        <v>CAR Emilia</v>
      </c>
      <c r="B13" t="s">
        <v>9</v>
      </c>
      <c r="C13" t="s">
        <v>2491</v>
      </c>
      <c r="D13">
        <v>2025</v>
      </c>
      <c r="E13" t="s">
        <v>1395</v>
      </c>
      <c r="F13" t="s">
        <v>527</v>
      </c>
      <c r="G13" t="s">
        <v>131</v>
      </c>
      <c r="H13" s="1">
        <v>40942</v>
      </c>
      <c r="I13" t="s">
        <v>33</v>
      </c>
    </row>
    <row r="14" spans="1:10" x14ac:dyDescent="0.25">
      <c r="A14" t="str">
        <f>_xlfn.TEXTJOIN(" ",1,Licencje[[#This Row],[Nazwisko]],Licencje[[#This Row],[Imię]])</f>
        <v>DANOWSKA Zoja</v>
      </c>
      <c r="B14" t="s">
        <v>9</v>
      </c>
      <c r="C14" t="s">
        <v>2492</v>
      </c>
      <c r="D14">
        <v>2025</v>
      </c>
      <c r="E14" t="s">
        <v>1395</v>
      </c>
      <c r="F14" t="s">
        <v>1303</v>
      </c>
      <c r="G14" t="s">
        <v>2493</v>
      </c>
      <c r="H14" s="1">
        <v>41031</v>
      </c>
      <c r="I14" t="s">
        <v>33</v>
      </c>
    </row>
    <row r="15" spans="1:10" x14ac:dyDescent="0.25">
      <c r="A15" t="str">
        <f>_xlfn.TEXTJOIN(" ",1,Licencje[[#This Row],[Nazwisko]],Licencje[[#This Row],[Imię]])</f>
        <v>DE HAAN Konrad</v>
      </c>
      <c r="B15" t="s">
        <v>14</v>
      </c>
      <c r="C15" t="s">
        <v>2494</v>
      </c>
      <c r="D15">
        <v>2025</v>
      </c>
      <c r="E15" t="s">
        <v>1395</v>
      </c>
      <c r="F15" t="s">
        <v>378</v>
      </c>
      <c r="G15" t="s">
        <v>178</v>
      </c>
      <c r="H15" s="1">
        <v>40772</v>
      </c>
      <c r="I15" t="s">
        <v>33</v>
      </c>
    </row>
    <row r="16" spans="1:10" x14ac:dyDescent="0.25">
      <c r="A16" t="str">
        <f>_xlfn.TEXTJOIN(" ",1,Licencje[[#This Row],[Nazwisko]],Licencje[[#This Row],[Imię]])</f>
        <v>DUDA Filip</v>
      </c>
      <c r="B16" t="s">
        <v>14</v>
      </c>
      <c r="C16" t="s">
        <v>2495</v>
      </c>
      <c r="D16">
        <v>2025</v>
      </c>
      <c r="E16" t="s">
        <v>1395</v>
      </c>
      <c r="F16" t="s">
        <v>495</v>
      </c>
      <c r="G16" t="s">
        <v>31</v>
      </c>
      <c r="H16" s="1">
        <v>40790</v>
      </c>
      <c r="I16" t="s">
        <v>33</v>
      </c>
    </row>
    <row r="17" spans="1:10" x14ac:dyDescent="0.25">
      <c r="A17" t="str">
        <f>_xlfn.TEXTJOIN(" ",1,Licencje[[#This Row],[Nazwisko]],Licencje[[#This Row],[Imię]])</f>
        <v>ETEL Milena</v>
      </c>
      <c r="B17" t="s">
        <v>9</v>
      </c>
      <c r="C17" t="s">
        <v>2496</v>
      </c>
      <c r="D17">
        <v>2025</v>
      </c>
      <c r="E17" t="s">
        <v>1395</v>
      </c>
      <c r="F17" t="s">
        <v>207</v>
      </c>
      <c r="G17" t="s">
        <v>32</v>
      </c>
      <c r="H17" s="1">
        <v>41055</v>
      </c>
      <c r="I17" t="s">
        <v>33</v>
      </c>
      <c r="J17" t="s">
        <v>2497</v>
      </c>
    </row>
    <row r="18" spans="1:10" x14ac:dyDescent="0.25">
      <c r="A18" t="str">
        <f>_xlfn.TEXTJOIN(" ",1,Licencje[[#This Row],[Nazwisko]],Licencje[[#This Row],[Imię]])</f>
        <v>FILIANOWICZ Fabian</v>
      </c>
      <c r="B18" t="s">
        <v>14</v>
      </c>
      <c r="C18" t="s">
        <v>2498</v>
      </c>
      <c r="D18">
        <v>2025</v>
      </c>
      <c r="E18" t="s">
        <v>1395</v>
      </c>
      <c r="F18" t="s">
        <v>236</v>
      </c>
      <c r="G18" t="s">
        <v>79</v>
      </c>
      <c r="H18" s="1">
        <v>40782</v>
      </c>
      <c r="I18" t="s">
        <v>33</v>
      </c>
    </row>
    <row r="19" spans="1:10" x14ac:dyDescent="0.25">
      <c r="A19" t="str">
        <f>_xlfn.TEXTJOIN(" ",1,Licencje[[#This Row],[Nazwisko]],Licencje[[#This Row],[Imię]])</f>
        <v>GARBALA Aleksandra</v>
      </c>
      <c r="B19" t="s">
        <v>9</v>
      </c>
      <c r="C19" t="s">
        <v>2499</v>
      </c>
      <c r="D19">
        <v>2025</v>
      </c>
      <c r="E19" t="s">
        <v>1395</v>
      </c>
      <c r="F19" t="s">
        <v>925</v>
      </c>
      <c r="G19" t="s">
        <v>19</v>
      </c>
      <c r="H19" s="1">
        <v>40931</v>
      </c>
      <c r="I19" t="s">
        <v>33</v>
      </c>
    </row>
    <row r="20" spans="1:10" x14ac:dyDescent="0.25">
      <c r="A20" t="str">
        <f>_xlfn.TEXTJOIN(" ",1,Licencje[[#This Row],[Nazwisko]],Licencje[[#This Row],[Imię]])</f>
        <v>GRYNCEWICZ Katarzyna</v>
      </c>
      <c r="B20" t="s">
        <v>9</v>
      </c>
      <c r="C20" t="s">
        <v>2500</v>
      </c>
      <c r="D20">
        <v>2025</v>
      </c>
      <c r="E20" t="s">
        <v>1395</v>
      </c>
      <c r="F20" t="s">
        <v>1367</v>
      </c>
      <c r="G20" t="s">
        <v>257</v>
      </c>
      <c r="H20" s="1">
        <v>40872</v>
      </c>
      <c r="I20" t="s">
        <v>33</v>
      </c>
    </row>
    <row r="21" spans="1:10" x14ac:dyDescent="0.25">
      <c r="A21" t="str">
        <f>_xlfn.TEXTJOIN(" ",1,Licencje[[#This Row],[Nazwisko]],Licencje[[#This Row],[Imię]])</f>
        <v>KAMIŃSKA Melania</v>
      </c>
      <c r="B21" t="s">
        <v>9</v>
      </c>
      <c r="C21" t="s">
        <v>2501</v>
      </c>
      <c r="D21">
        <v>2025</v>
      </c>
      <c r="E21" t="s">
        <v>1395</v>
      </c>
      <c r="F21" t="s">
        <v>41</v>
      </c>
      <c r="G21" t="s">
        <v>927</v>
      </c>
      <c r="H21" s="1">
        <v>41073</v>
      </c>
      <c r="I21" t="s">
        <v>33</v>
      </c>
    </row>
    <row r="22" spans="1:10" x14ac:dyDescent="0.25">
      <c r="A22" t="str">
        <f>_xlfn.TEXTJOIN(" ",1,Licencje[[#This Row],[Nazwisko]],Licencje[[#This Row],[Imię]])</f>
        <v>KARWEL Lidia</v>
      </c>
      <c r="B22" t="s">
        <v>9</v>
      </c>
      <c r="C22" t="s">
        <v>2502</v>
      </c>
      <c r="D22">
        <v>2025</v>
      </c>
      <c r="E22" t="s">
        <v>1395</v>
      </c>
      <c r="F22" t="s">
        <v>592</v>
      </c>
      <c r="G22" t="s">
        <v>57</v>
      </c>
      <c r="H22" s="1">
        <v>40813</v>
      </c>
      <c r="I22" t="s">
        <v>33</v>
      </c>
    </row>
    <row r="23" spans="1:10" x14ac:dyDescent="0.25">
      <c r="A23" t="str">
        <f>_xlfn.TEXTJOIN(" ",1,Licencje[[#This Row],[Nazwisko]],Licencje[[#This Row],[Imię]])</f>
        <v>KOŁODZIEJUK Arkadiusz</v>
      </c>
      <c r="B23" t="s">
        <v>14</v>
      </c>
      <c r="C23" t="s">
        <v>2503</v>
      </c>
      <c r="D23">
        <v>2025</v>
      </c>
      <c r="E23" t="s">
        <v>1395</v>
      </c>
      <c r="F23" t="s">
        <v>1372</v>
      </c>
      <c r="G23" t="s">
        <v>1373</v>
      </c>
      <c r="H23" s="1">
        <v>40841</v>
      </c>
      <c r="I23" t="s">
        <v>33</v>
      </c>
    </row>
    <row r="24" spans="1:10" x14ac:dyDescent="0.25">
      <c r="A24" t="str">
        <f>_xlfn.TEXTJOIN(" ",1,Licencje[[#This Row],[Nazwisko]],Licencje[[#This Row],[Imię]])</f>
        <v>KOZLENKO Artur</v>
      </c>
      <c r="B24" t="s">
        <v>14</v>
      </c>
      <c r="C24" t="s">
        <v>2504</v>
      </c>
      <c r="D24">
        <v>2025</v>
      </c>
      <c r="E24" t="s">
        <v>1395</v>
      </c>
      <c r="F24" t="s">
        <v>425</v>
      </c>
      <c r="G24" t="s">
        <v>44</v>
      </c>
      <c r="H24" s="1">
        <v>40832</v>
      </c>
      <c r="I24" t="s">
        <v>33</v>
      </c>
    </row>
    <row r="25" spans="1:10" x14ac:dyDescent="0.25">
      <c r="A25" t="str">
        <f>_xlfn.TEXTJOIN(" ",1,Licencje[[#This Row],[Nazwisko]],Licencje[[#This Row],[Imię]])</f>
        <v>KUCUCHO Barbara</v>
      </c>
      <c r="B25" t="s">
        <v>9</v>
      </c>
      <c r="C25" t="s">
        <v>2505</v>
      </c>
      <c r="D25">
        <v>2025</v>
      </c>
      <c r="E25" t="s">
        <v>1395</v>
      </c>
      <c r="F25" t="s">
        <v>1369</v>
      </c>
      <c r="G25" t="s">
        <v>375</v>
      </c>
      <c r="H25" s="1">
        <v>40934</v>
      </c>
      <c r="I25" t="s">
        <v>33</v>
      </c>
      <c r="J25" t="s">
        <v>2497</v>
      </c>
    </row>
    <row r="26" spans="1:10" x14ac:dyDescent="0.25">
      <c r="A26" t="str">
        <f>_xlfn.TEXTJOIN(" ",1,Licencje[[#This Row],[Nazwisko]],Licencje[[#This Row],[Imię]])</f>
        <v>KUIROCZYCKI-SANIUTYCZ Krystian</v>
      </c>
      <c r="B26" t="s">
        <v>14</v>
      </c>
      <c r="C26" t="s">
        <v>2506</v>
      </c>
      <c r="D26">
        <v>2025</v>
      </c>
      <c r="E26" t="s">
        <v>1395</v>
      </c>
      <c r="F26" t="s">
        <v>2507</v>
      </c>
      <c r="G26" t="s">
        <v>154</v>
      </c>
      <c r="H26" s="1">
        <v>40836</v>
      </c>
      <c r="I26" t="s">
        <v>33</v>
      </c>
    </row>
    <row r="27" spans="1:10" x14ac:dyDescent="0.25">
      <c r="A27" t="str">
        <f>_xlfn.TEXTJOIN(" ",1,Licencje[[#This Row],[Nazwisko]],Licencje[[#This Row],[Imię]])</f>
        <v>LEONOWICZ Karina</v>
      </c>
      <c r="B27" t="s">
        <v>9</v>
      </c>
      <c r="C27" t="s">
        <v>2508</v>
      </c>
      <c r="D27">
        <v>2025</v>
      </c>
      <c r="E27" t="s">
        <v>1395</v>
      </c>
      <c r="F27" t="s">
        <v>932</v>
      </c>
      <c r="G27" t="s">
        <v>301</v>
      </c>
      <c r="H27" s="1">
        <v>41019</v>
      </c>
      <c r="I27" t="s">
        <v>33</v>
      </c>
    </row>
    <row r="28" spans="1:10" x14ac:dyDescent="0.25">
      <c r="A28" t="str">
        <f>_xlfn.TEXTJOIN(" ",1,Licencje[[#This Row],[Nazwisko]],Licencje[[#This Row],[Imię]])</f>
        <v>MAŁUS Jan</v>
      </c>
      <c r="B28" t="s">
        <v>14</v>
      </c>
      <c r="C28" t="s">
        <v>2509</v>
      </c>
      <c r="D28">
        <v>2025</v>
      </c>
      <c r="E28" t="s">
        <v>1395</v>
      </c>
      <c r="F28" t="s">
        <v>84</v>
      </c>
      <c r="G28" t="s">
        <v>165</v>
      </c>
      <c r="H28" s="1">
        <v>40758</v>
      </c>
      <c r="I28" t="s">
        <v>33</v>
      </c>
    </row>
    <row r="29" spans="1:10" x14ac:dyDescent="0.25">
      <c r="A29" t="str">
        <f>_xlfn.TEXTJOIN(" ",1,Licencje[[#This Row],[Nazwisko]],Licencje[[#This Row],[Imię]])</f>
        <v>MANCEWICZ Nadia</v>
      </c>
      <c r="B29" t="s">
        <v>9</v>
      </c>
      <c r="C29" t="s">
        <v>2510</v>
      </c>
      <c r="D29">
        <v>2025</v>
      </c>
      <c r="E29" t="s">
        <v>1395</v>
      </c>
      <c r="F29" t="s">
        <v>618</v>
      </c>
      <c r="G29" t="s">
        <v>189</v>
      </c>
      <c r="H29" s="1">
        <v>40934</v>
      </c>
      <c r="I29" t="s">
        <v>33</v>
      </c>
    </row>
    <row r="30" spans="1:10" x14ac:dyDescent="0.25">
      <c r="A30" t="str">
        <f>_xlfn.TEXTJOIN(" ",1,Licencje[[#This Row],[Nazwisko]],Licencje[[#This Row],[Imię]])</f>
        <v>MOĆKUN Julia</v>
      </c>
      <c r="B30" t="s">
        <v>9</v>
      </c>
      <c r="C30" t="s">
        <v>2511</v>
      </c>
      <c r="D30">
        <v>2025</v>
      </c>
      <c r="E30" t="s">
        <v>1395</v>
      </c>
      <c r="F30" t="s">
        <v>427</v>
      </c>
      <c r="G30" t="s">
        <v>64</v>
      </c>
      <c r="H30" s="1">
        <v>40821</v>
      </c>
      <c r="I30" t="s">
        <v>33</v>
      </c>
    </row>
    <row r="31" spans="1:10" x14ac:dyDescent="0.25">
      <c r="A31" t="str">
        <f>_xlfn.TEXTJOIN(" ",1,Licencje[[#This Row],[Nazwisko]],Licencje[[#This Row],[Imię]])</f>
        <v>MUCHA Zofia</v>
      </c>
      <c r="B31" t="s">
        <v>9</v>
      </c>
      <c r="C31" t="s">
        <v>2512</v>
      </c>
      <c r="D31">
        <v>2025</v>
      </c>
      <c r="E31" t="s">
        <v>1395</v>
      </c>
      <c r="F31" t="s">
        <v>877</v>
      </c>
      <c r="G31" t="s">
        <v>72</v>
      </c>
      <c r="H31" s="1">
        <v>40948</v>
      </c>
      <c r="I31" t="s">
        <v>33</v>
      </c>
    </row>
    <row r="32" spans="1:10" x14ac:dyDescent="0.25">
      <c r="A32" t="str">
        <f>_xlfn.TEXTJOIN(" ",1,Licencje[[#This Row],[Nazwisko]],Licencje[[#This Row],[Imię]])</f>
        <v>MYŚLIŃSKA Helena</v>
      </c>
      <c r="B32" t="s">
        <v>9</v>
      </c>
      <c r="C32" t="s">
        <v>2513</v>
      </c>
      <c r="D32">
        <v>2025</v>
      </c>
      <c r="E32" t="s">
        <v>1395</v>
      </c>
      <c r="F32" t="s">
        <v>755</v>
      </c>
      <c r="G32" t="s">
        <v>192</v>
      </c>
      <c r="H32" s="1">
        <v>40730</v>
      </c>
      <c r="I32" t="s">
        <v>33</v>
      </c>
    </row>
    <row r="33" spans="1:10" x14ac:dyDescent="0.25">
      <c r="A33" t="str">
        <f>_xlfn.TEXTJOIN(" ",1,Licencje[[#This Row],[Nazwisko]],Licencje[[#This Row],[Imię]])</f>
        <v>NIEWIŃSKA Laura</v>
      </c>
      <c r="B33" t="s">
        <v>9</v>
      </c>
      <c r="C33" t="s">
        <v>2514</v>
      </c>
      <c r="D33">
        <v>2025</v>
      </c>
      <c r="E33" t="s">
        <v>1395</v>
      </c>
      <c r="F33" t="s">
        <v>935</v>
      </c>
      <c r="G33" t="s">
        <v>211</v>
      </c>
      <c r="H33" s="1">
        <v>41048</v>
      </c>
      <c r="I33" t="s">
        <v>33</v>
      </c>
    </row>
    <row r="34" spans="1:10" x14ac:dyDescent="0.25">
      <c r="A34" t="str">
        <f>_xlfn.TEXTJOIN(" ",1,Licencje[[#This Row],[Nazwisko]],Licencje[[#This Row],[Imię]])</f>
        <v>OSTROWSKA Jagoda</v>
      </c>
      <c r="B34" t="s">
        <v>9</v>
      </c>
      <c r="C34" t="s">
        <v>2515</v>
      </c>
      <c r="D34">
        <v>2025</v>
      </c>
      <c r="E34" t="s">
        <v>1395</v>
      </c>
      <c r="F34" t="s">
        <v>249</v>
      </c>
      <c r="G34" t="s">
        <v>128</v>
      </c>
      <c r="H34" s="1">
        <v>40787</v>
      </c>
      <c r="I34" t="s">
        <v>33</v>
      </c>
    </row>
    <row r="35" spans="1:10" x14ac:dyDescent="0.25">
      <c r="A35" t="str">
        <f>_xlfn.TEXTJOIN(" ",1,Licencje[[#This Row],[Nazwisko]],Licencje[[#This Row],[Imię]])</f>
        <v>PIEŚLUK Julia</v>
      </c>
      <c r="B35" t="s">
        <v>9</v>
      </c>
      <c r="C35" t="s">
        <v>2516</v>
      </c>
      <c r="D35">
        <v>2025</v>
      </c>
      <c r="E35" t="s">
        <v>1395</v>
      </c>
      <c r="F35" t="s">
        <v>936</v>
      </c>
      <c r="G35" t="s">
        <v>64</v>
      </c>
      <c r="H35" s="1">
        <v>41002</v>
      </c>
      <c r="I35" t="s">
        <v>33</v>
      </c>
    </row>
    <row r="36" spans="1:10" x14ac:dyDescent="0.25">
      <c r="A36" t="str">
        <f>_xlfn.TEXTJOIN(" ",1,Licencje[[#This Row],[Nazwisko]],Licencje[[#This Row],[Imię]])</f>
        <v>RUTKOWSKA Nikola</v>
      </c>
      <c r="B36" t="s">
        <v>9</v>
      </c>
      <c r="C36" t="s">
        <v>2517</v>
      </c>
      <c r="D36">
        <v>2025</v>
      </c>
      <c r="E36" t="s">
        <v>1395</v>
      </c>
      <c r="F36" t="s">
        <v>202</v>
      </c>
      <c r="G36" t="s">
        <v>125</v>
      </c>
      <c r="H36" s="1">
        <v>40737</v>
      </c>
      <c r="I36" t="s">
        <v>33</v>
      </c>
    </row>
    <row r="37" spans="1:10" x14ac:dyDescent="0.25">
      <c r="A37" t="str">
        <f>_xlfn.TEXTJOIN(" ",1,Licencje[[#This Row],[Nazwisko]],Licencje[[#This Row],[Imię]])</f>
        <v>SABAT Natalia</v>
      </c>
      <c r="B37" t="s">
        <v>9</v>
      </c>
      <c r="C37" t="s">
        <v>2518</v>
      </c>
      <c r="D37">
        <v>2025</v>
      </c>
      <c r="E37" t="s">
        <v>1395</v>
      </c>
      <c r="F37" t="s">
        <v>943</v>
      </c>
      <c r="G37" t="s">
        <v>43</v>
      </c>
      <c r="H37" s="1">
        <v>41058</v>
      </c>
      <c r="I37" t="s">
        <v>33</v>
      </c>
    </row>
    <row r="38" spans="1:10" x14ac:dyDescent="0.25">
      <c r="A38" t="str">
        <f>_xlfn.TEXTJOIN(" ",1,Licencje[[#This Row],[Nazwisko]],Licencje[[#This Row],[Imię]])</f>
        <v>SIECZKOŚ Weronika</v>
      </c>
      <c r="B38" t="s">
        <v>9</v>
      </c>
      <c r="C38" t="s">
        <v>2519</v>
      </c>
      <c r="D38">
        <v>2025</v>
      </c>
      <c r="E38" t="s">
        <v>1395</v>
      </c>
      <c r="F38" t="s">
        <v>496</v>
      </c>
      <c r="G38" t="s">
        <v>126</v>
      </c>
      <c r="H38" s="1">
        <v>40753</v>
      </c>
      <c r="I38" t="s">
        <v>33</v>
      </c>
    </row>
    <row r="39" spans="1:10" x14ac:dyDescent="0.25">
      <c r="A39" t="str">
        <f>_xlfn.TEXTJOIN(" ",1,Licencje[[#This Row],[Nazwisko]],Licencje[[#This Row],[Imię]])</f>
        <v>SIODMOK Michalina</v>
      </c>
      <c r="B39" t="s">
        <v>9</v>
      </c>
      <c r="C39" t="s">
        <v>2520</v>
      </c>
      <c r="D39">
        <v>2025</v>
      </c>
      <c r="E39" t="s">
        <v>1395</v>
      </c>
      <c r="F39" t="s">
        <v>338</v>
      </c>
      <c r="G39" t="s">
        <v>112</v>
      </c>
      <c r="H39" s="1">
        <v>40842</v>
      </c>
      <c r="I39" t="s">
        <v>33</v>
      </c>
    </row>
    <row r="40" spans="1:10" x14ac:dyDescent="0.25">
      <c r="A40" t="str">
        <f>_xlfn.TEXTJOIN(" ",1,Licencje[[#This Row],[Nazwisko]],Licencje[[#This Row],[Imię]])</f>
        <v>SKRODZKA Maria</v>
      </c>
      <c r="B40" t="s">
        <v>9</v>
      </c>
      <c r="C40" t="s">
        <v>2521</v>
      </c>
      <c r="D40">
        <v>2025</v>
      </c>
      <c r="E40" t="s">
        <v>1395</v>
      </c>
      <c r="F40" t="s">
        <v>483</v>
      </c>
      <c r="G40" t="s">
        <v>146</v>
      </c>
      <c r="H40" s="1">
        <v>40802</v>
      </c>
      <c r="I40" t="s">
        <v>33</v>
      </c>
    </row>
    <row r="41" spans="1:10" x14ac:dyDescent="0.25">
      <c r="A41" t="str">
        <f>_xlfn.TEXTJOIN(" ",1,Licencje[[#This Row],[Nazwisko]],Licencje[[#This Row],[Imię]])</f>
        <v>SKUPIEŃ Rozalia</v>
      </c>
      <c r="B41" t="s">
        <v>9</v>
      </c>
      <c r="C41" t="s">
        <v>2522</v>
      </c>
      <c r="D41">
        <v>2025</v>
      </c>
      <c r="E41" t="s">
        <v>1395</v>
      </c>
      <c r="F41" t="s">
        <v>229</v>
      </c>
      <c r="G41" t="s">
        <v>613</v>
      </c>
      <c r="H41" s="1">
        <v>40992</v>
      </c>
      <c r="I41" t="s">
        <v>33</v>
      </c>
    </row>
    <row r="42" spans="1:10" x14ac:dyDescent="0.25">
      <c r="A42" t="str">
        <f>_xlfn.TEXTJOIN(" ",1,Licencje[[#This Row],[Nazwisko]],Licencje[[#This Row],[Imię]])</f>
        <v>SZAŁAJ Maria</v>
      </c>
      <c r="B42" t="s">
        <v>9</v>
      </c>
      <c r="C42" t="s">
        <v>2523</v>
      </c>
      <c r="D42">
        <v>2025</v>
      </c>
      <c r="E42" t="s">
        <v>1395</v>
      </c>
      <c r="F42" t="s">
        <v>2524</v>
      </c>
      <c r="G42" t="s">
        <v>146</v>
      </c>
      <c r="H42" s="1">
        <v>40731</v>
      </c>
      <c r="I42" t="s">
        <v>33</v>
      </c>
    </row>
    <row r="43" spans="1:10" x14ac:dyDescent="0.25">
      <c r="A43" t="str">
        <f>_xlfn.TEXTJOIN(" ",1,Licencje[[#This Row],[Nazwisko]],Licencje[[#This Row],[Imię]])</f>
        <v>SZESZO Antonina</v>
      </c>
      <c r="B43" t="s">
        <v>9</v>
      </c>
      <c r="C43" t="s">
        <v>2525</v>
      </c>
      <c r="D43">
        <v>2025</v>
      </c>
      <c r="E43" t="s">
        <v>1395</v>
      </c>
      <c r="F43" t="s">
        <v>484</v>
      </c>
      <c r="G43" t="s">
        <v>108</v>
      </c>
      <c r="H43" s="1">
        <v>40752</v>
      </c>
      <c r="I43" t="s">
        <v>33</v>
      </c>
    </row>
    <row r="44" spans="1:10" x14ac:dyDescent="0.25">
      <c r="A44" t="str">
        <f>_xlfn.TEXTJOIN(" ",1,Licencje[[#This Row],[Nazwisko]],Licencje[[#This Row],[Imię]])</f>
        <v>SZUCHALSKI Bartosz</v>
      </c>
      <c r="B44" t="s">
        <v>14</v>
      </c>
      <c r="C44" t="s">
        <v>2526</v>
      </c>
      <c r="D44">
        <v>2025</v>
      </c>
      <c r="E44" t="s">
        <v>1395</v>
      </c>
      <c r="F44" t="s">
        <v>497</v>
      </c>
      <c r="G44" t="s">
        <v>113</v>
      </c>
      <c r="H44" s="1">
        <v>40824</v>
      </c>
      <c r="I44" t="s">
        <v>33</v>
      </c>
    </row>
    <row r="45" spans="1:10" x14ac:dyDescent="0.25">
      <c r="A45" t="str">
        <f>_xlfn.TEXTJOIN(" ",1,Licencje[[#This Row],[Nazwisko]],Licencje[[#This Row],[Imię]])</f>
        <v>TODORCZUK Karina</v>
      </c>
      <c r="B45" t="s">
        <v>9</v>
      </c>
      <c r="C45" t="s">
        <v>2527</v>
      </c>
      <c r="D45">
        <v>2025</v>
      </c>
      <c r="E45" t="s">
        <v>1395</v>
      </c>
      <c r="F45" t="s">
        <v>428</v>
      </c>
      <c r="G45" t="s">
        <v>301</v>
      </c>
      <c r="H45" s="1">
        <v>40782</v>
      </c>
      <c r="I45" t="s">
        <v>33</v>
      </c>
    </row>
    <row r="46" spans="1:10" x14ac:dyDescent="0.25">
      <c r="A46" t="str">
        <f>_xlfn.TEXTJOIN(" ",1,Licencje[[#This Row],[Nazwisko]],Licencje[[#This Row],[Imię]])</f>
        <v>WILCZYŃSKA Zuzanna</v>
      </c>
      <c r="B46" t="s">
        <v>9</v>
      </c>
      <c r="C46" t="s">
        <v>2528</v>
      </c>
      <c r="D46">
        <v>2025</v>
      </c>
      <c r="E46" t="s">
        <v>1395</v>
      </c>
      <c r="F46" t="s">
        <v>498</v>
      </c>
      <c r="G46" t="s">
        <v>23</v>
      </c>
      <c r="H46" s="1">
        <v>40810</v>
      </c>
      <c r="I46" t="s">
        <v>33</v>
      </c>
    </row>
    <row r="47" spans="1:10" x14ac:dyDescent="0.25">
      <c r="A47" t="str">
        <f>_xlfn.TEXTJOIN(" ",1,Licencje[[#This Row],[Nazwisko]],Licencje[[#This Row],[Imię]])</f>
        <v>WOŁKOWYCKI Victor</v>
      </c>
      <c r="B47" t="s">
        <v>14</v>
      </c>
      <c r="C47" t="s">
        <v>2529</v>
      </c>
      <c r="D47">
        <v>2025</v>
      </c>
      <c r="E47" t="s">
        <v>1395</v>
      </c>
      <c r="F47" t="s">
        <v>485</v>
      </c>
      <c r="G47" t="s">
        <v>486</v>
      </c>
      <c r="H47" s="1">
        <v>40893</v>
      </c>
      <c r="I47" t="s">
        <v>33</v>
      </c>
    </row>
    <row r="48" spans="1:10" x14ac:dyDescent="0.25">
      <c r="A48" t="str">
        <f>_xlfn.TEXTJOIN(" ",1,Licencje[[#This Row],[Nazwisko]],Licencje[[#This Row],[Imię]])</f>
        <v>ZACHARYCZ Olga</v>
      </c>
      <c r="B48" t="s">
        <v>9</v>
      </c>
      <c r="C48" t="s">
        <v>2530</v>
      </c>
      <c r="D48">
        <v>2025</v>
      </c>
      <c r="E48" t="s">
        <v>1395</v>
      </c>
      <c r="F48" t="s">
        <v>718</v>
      </c>
      <c r="G48" t="s">
        <v>83</v>
      </c>
      <c r="H48" s="1">
        <v>40935</v>
      </c>
      <c r="I48" t="s">
        <v>33</v>
      </c>
      <c r="J48" t="s">
        <v>2497</v>
      </c>
    </row>
    <row r="49" spans="1:10" x14ac:dyDescent="0.25">
      <c r="A49" t="str">
        <f>_xlfn.TEXTJOIN(" ",1,Licencje[[#This Row],[Nazwisko]],Licencje[[#This Row],[Imię]])</f>
        <v>ZIEMNICKA Bianka</v>
      </c>
      <c r="B49" t="s">
        <v>9</v>
      </c>
      <c r="C49" t="s">
        <v>2531</v>
      </c>
      <c r="D49">
        <v>2025</v>
      </c>
      <c r="E49" t="s">
        <v>1395</v>
      </c>
      <c r="F49" t="s">
        <v>944</v>
      </c>
      <c r="G49" t="s">
        <v>61</v>
      </c>
      <c r="H49" s="1">
        <v>40875</v>
      </c>
      <c r="I49" t="s">
        <v>33</v>
      </c>
    </row>
    <row r="50" spans="1:10" x14ac:dyDescent="0.25">
      <c r="A50" t="str">
        <f>_xlfn.TEXTJOIN(" ",1,Licencje[[#This Row],[Nazwisko]],Licencje[[#This Row],[Imię]])</f>
        <v>LUSZTAK Adam</v>
      </c>
      <c r="B50" t="s">
        <v>14</v>
      </c>
      <c r="C50" t="s">
        <v>2532</v>
      </c>
      <c r="D50">
        <v>2025</v>
      </c>
      <c r="E50" t="s">
        <v>1395</v>
      </c>
      <c r="F50" t="s">
        <v>2533</v>
      </c>
      <c r="G50" t="s">
        <v>55</v>
      </c>
      <c r="H50" s="1">
        <v>40901</v>
      </c>
      <c r="I50" t="s">
        <v>1415</v>
      </c>
    </row>
    <row r="51" spans="1:10" x14ac:dyDescent="0.25">
      <c r="A51" t="str">
        <f>_xlfn.TEXTJOIN(" ",1,Licencje[[#This Row],[Nazwisko]],Licencje[[#This Row],[Imię]])</f>
        <v>KOENIG Maura</v>
      </c>
      <c r="B51" t="s">
        <v>9</v>
      </c>
      <c r="C51" t="s">
        <v>2534</v>
      </c>
      <c r="D51">
        <v>2025</v>
      </c>
      <c r="E51" t="s">
        <v>21</v>
      </c>
      <c r="F51" t="s">
        <v>2535</v>
      </c>
      <c r="G51" t="s">
        <v>2536</v>
      </c>
      <c r="H51" s="1">
        <v>41228</v>
      </c>
      <c r="I51" t="s">
        <v>166</v>
      </c>
    </row>
    <row r="52" spans="1:10" x14ac:dyDescent="0.25">
      <c r="A52" t="str">
        <f>_xlfn.TEXTJOIN(" ",1,Licencje[[#This Row],[Nazwisko]],Licencje[[#This Row],[Imię]])</f>
        <v>DYRIV Denys</v>
      </c>
      <c r="B52" t="s">
        <v>14</v>
      </c>
      <c r="C52" t="s">
        <v>2537</v>
      </c>
      <c r="D52">
        <v>2025</v>
      </c>
      <c r="E52" t="s">
        <v>21</v>
      </c>
      <c r="F52" t="s">
        <v>2538</v>
      </c>
      <c r="G52" t="s">
        <v>2539</v>
      </c>
      <c r="H52" s="1">
        <v>41157</v>
      </c>
      <c r="I52" t="s">
        <v>166</v>
      </c>
    </row>
    <row r="53" spans="1:10" x14ac:dyDescent="0.25">
      <c r="A53" t="str">
        <f>_xlfn.TEXTJOIN(" ",1,Licencje[[#This Row],[Nazwisko]],Licencje[[#This Row],[Imię]])</f>
        <v>CICHOCKI Adam</v>
      </c>
      <c r="B53" t="s">
        <v>14</v>
      </c>
      <c r="C53" t="s">
        <v>2540</v>
      </c>
      <c r="D53">
        <v>2025</v>
      </c>
      <c r="E53" t="s">
        <v>1395</v>
      </c>
      <c r="F53" t="s">
        <v>364</v>
      </c>
      <c r="G53" t="s">
        <v>55</v>
      </c>
      <c r="H53" s="1">
        <v>40794</v>
      </c>
      <c r="I53" t="s">
        <v>33</v>
      </c>
    </row>
    <row r="54" spans="1:10" x14ac:dyDescent="0.25">
      <c r="A54" t="str">
        <f>_xlfn.TEXTJOIN(" ",1,Licencje[[#This Row],[Nazwisko]],Licencje[[#This Row],[Imię]])</f>
        <v>KUNA Jakub</v>
      </c>
      <c r="B54" t="s">
        <v>14</v>
      </c>
      <c r="C54" t="s">
        <v>2541</v>
      </c>
      <c r="D54">
        <v>2025</v>
      </c>
      <c r="E54" t="s">
        <v>1395</v>
      </c>
      <c r="F54" t="s">
        <v>482</v>
      </c>
      <c r="G54" t="s">
        <v>47</v>
      </c>
      <c r="H54" s="1">
        <v>40855</v>
      </c>
      <c r="I54" t="s">
        <v>33</v>
      </c>
    </row>
    <row r="55" spans="1:10" x14ac:dyDescent="0.25">
      <c r="A55" t="str">
        <f>_xlfn.TEXTJOIN(" ",1,Licencje[[#This Row],[Nazwisko]],Licencje[[#This Row],[Imię]])</f>
        <v>KAZIJEVS Mauhammads</v>
      </c>
      <c r="B55" t="s">
        <v>14</v>
      </c>
      <c r="C55" t="s">
        <v>2542</v>
      </c>
      <c r="D55">
        <v>2025</v>
      </c>
      <c r="E55" t="s">
        <v>24</v>
      </c>
      <c r="F55" t="s">
        <v>2543</v>
      </c>
      <c r="G55" t="s">
        <v>2544</v>
      </c>
      <c r="H55" s="1">
        <v>41817</v>
      </c>
      <c r="I55" t="s">
        <v>12</v>
      </c>
    </row>
    <row r="56" spans="1:10" x14ac:dyDescent="0.25">
      <c r="A56" t="str">
        <f>_xlfn.TEXTJOIN(" ",1,Licencje[[#This Row],[Nazwisko]],Licencje[[#This Row],[Imię]])</f>
        <v>DŻOŃ Kornelia</v>
      </c>
      <c r="B56" t="s">
        <v>9</v>
      </c>
      <c r="C56" t="s">
        <v>2545</v>
      </c>
      <c r="D56">
        <v>2025</v>
      </c>
      <c r="E56" t="s">
        <v>430</v>
      </c>
      <c r="F56" t="s">
        <v>1045</v>
      </c>
      <c r="G56" t="s">
        <v>65</v>
      </c>
      <c r="H56" s="1">
        <v>42877</v>
      </c>
      <c r="I56" t="s">
        <v>12</v>
      </c>
    </row>
    <row r="57" spans="1:10" x14ac:dyDescent="0.25">
      <c r="A57" t="str">
        <f>_xlfn.TEXTJOIN(" ",1,Licencje[[#This Row],[Nazwisko]],Licencje[[#This Row],[Imię]])</f>
        <v>ZACHARSKA Liliana</v>
      </c>
      <c r="B57" t="s">
        <v>9</v>
      </c>
      <c r="C57" t="s">
        <v>2546</v>
      </c>
      <c r="D57">
        <v>2025</v>
      </c>
      <c r="E57" t="s">
        <v>10</v>
      </c>
      <c r="F57" t="s">
        <v>2547</v>
      </c>
      <c r="G57" t="s">
        <v>104</v>
      </c>
      <c r="H57" s="1">
        <v>42459</v>
      </c>
      <c r="I57" t="s">
        <v>45</v>
      </c>
    </row>
    <row r="58" spans="1:10" x14ac:dyDescent="0.25">
      <c r="A58" t="str">
        <f>_xlfn.TEXTJOIN(" ",1,Licencje[[#This Row],[Nazwisko]],Licencje[[#This Row],[Imię]])</f>
        <v>GORGOŃ Klara</v>
      </c>
      <c r="B58" t="s">
        <v>9</v>
      </c>
      <c r="C58" t="s">
        <v>2548</v>
      </c>
      <c r="D58">
        <v>2025</v>
      </c>
      <c r="E58" t="s">
        <v>21</v>
      </c>
      <c r="F58" t="s">
        <v>2549</v>
      </c>
      <c r="G58" t="s">
        <v>390</v>
      </c>
      <c r="H58" s="1">
        <v>41319</v>
      </c>
      <c r="I58" t="s">
        <v>45</v>
      </c>
    </row>
    <row r="59" spans="1:10" x14ac:dyDescent="0.25">
      <c r="A59" t="str">
        <f>_xlfn.TEXTJOIN(" ",1,Licencje[[#This Row],[Nazwisko]],Licencje[[#This Row],[Imię]])</f>
        <v>WASILCZUK Julia</v>
      </c>
      <c r="B59" t="s">
        <v>9</v>
      </c>
      <c r="C59" t="s">
        <v>2550</v>
      </c>
      <c r="D59">
        <v>2025</v>
      </c>
      <c r="E59" t="s">
        <v>10</v>
      </c>
      <c r="F59" t="s">
        <v>2551</v>
      </c>
      <c r="G59" t="s">
        <v>64</v>
      </c>
      <c r="H59" s="1">
        <v>42330</v>
      </c>
      <c r="I59" t="s">
        <v>59</v>
      </c>
      <c r="J59" t="s">
        <v>423</v>
      </c>
    </row>
    <row r="60" spans="1:10" x14ac:dyDescent="0.25">
      <c r="A60" t="str">
        <f>_xlfn.TEXTJOIN(" ",1,Licencje[[#This Row],[Nazwisko]],Licencje[[#This Row],[Imię]])</f>
        <v>KORDALA Lena</v>
      </c>
      <c r="B60" t="s">
        <v>9</v>
      </c>
      <c r="C60" t="s">
        <v>2552</v>
      </c>
      <c r="D60">
        <v>2025</v>
      </c>
      <c r="E60" t="s">
        <v>15</v>
      </c>
      <c r="F60" t="s">
        <v>2553</v>
      </c>
      <c r="G60" t="s">
        <v>87</v>
      </c>
      <c r="H60" s="1">
        <v>42134</v>
      </c>
      <c r="I60" t="s">
        <v>59</v>
      </c>
      <c r="J60" t="s">
        <v>423</v>
      </c>
    </row>
    <row r="61" spans="1:10" x14ac:dyDescent="0.25">
      <c r="A61" t="str">
        <f>_xlfn.TEXTJOIN(" ",1,Licencje[[#This Row],[Nazwisko]],Licencje[[#This Row],[Imię]])</f>
        <v>ZAPOLSKA Pola</v>
      </c>
      <c r="B61" t="s">
        <v>9</v>
      </c>
      <c r="C61" t="s">
        <v>2554</v>
      </c>
      <c r="D61">
        <v>2025</v>
      </c>
      <c r="E61" t="s">
        <v>10</v>
      </c>
      <c r="F61" t="s">
        <v>2555</v>
      </c>
      <c r="G61" t="s">
        <v>36</v>
      </c>
      <c r="H61" s="1">
        <v>42329</v>
      </c>
      <c r="I61" t="s">
        <v>59</v>
      </c>
      <c r="J61" t="s">
        <v>423</v>
      </c>
    </row>
    <row r="62" spans="1:10" x14ac:dyDescent="0.25">
      <c r="A62" t="str">
        <f>_xlfn.TEXTJOIN(" ",1,Licencje[[#This Row],[Nazwisko]],Licencje[[#This Row],[Imię]])</f>
        <v>ZACHARYCZ Iga</v>
      </c>
      <c r="B62" t="s">
        <v>9</v>
      </c>
      <c r="C62" t="s">
        <v>2556</v>
      </c>
      <c r="D62">
        <v>2025</v>
      </c>
      <c r="E62" t="s">
        <v>15</v>
      </c>
      <c r="F62" t="s">
        <v>718</v>
      </c>
      <c r="G62" t="s">
        <v>123</v>
      </c>
      <c r="H62" s="1">
        <v>42150</v>
      </c>
      <c r="I62" t="s">
        <v>59</v>
      </c>
      <c r="J62" t="s">
        <v>423</v>
      </c>
    </row>
    <row r="63" spans="1:10" x14ac:dyDescent="0.25">
      <c r="A63" t="str">
        <f>_xlfn.TEXTJOIN(" ",1,Licencje[[#This Row],[Nazwisko]],Licencje[[#This Row],[Imię]])</f>
        <v>WYSOCKI Piotr</v>
      </c>
      <c r="B63" t="s">
        <v>14</v>
      </c>
      <c r="C63" t="s">
        <v>2557</v>
      </c>
      <c r="D63">
        <v>2025</v>
      </c>
      <c r="E63" t="s">
        <v>15</v>
      </c>
      <c r="F63" t="s">
        <v>266</v>
      </c>
      <c r="G63" t="s">
        <v>90</v>
      </c>
      <c r="H63" s="1">
        <v>42041</v>
      </c>
      <c r="I63" t="s">
        <v>59</v>
      </c>
      <c r="J63" t="s">
        <v>423</v>
      </c>
    </row>
    <row r="64" spans="1:10" x14ac:dyDescent="0.25">
      <c r="A64" t="str">
        <f>_xlfn.TEXTJOIN(" ",1,Licencje[[#This Row],[Nazwisko]],Licencje[[#This Row],[Imię]])</f>
        <v>ŚLIWOWSKI Edward</v>
      </c>
      <c r="B64" t="s">
        <v>14</v>
      </c>
      <c r="C64" t="s">
        <v>2558</v>
      </c>
      <c r="D64">
        <v>2025</v>
      </c>
      <c r="E64" t="s">
        <v>10</v>
      </c>
      <c r="F64" t="s">
        <v>2559</v>
      </c>
      <c r="G64" t="s">
        <v>2560</v>
      </c>
      <c r="H64" s="1">
        <v>42291</v>
      </c>
      <c r="I64" t="s">
        <v>59</v>
      </c>
      <c r="J64" t="s">
        <v>423</v>
      </c>
    </row>
    <row r="65" spans="1:10" x14ac:dyDescent="0.25">
      <c r="A65" t="str">
        <f>_xlfn.TEXTJOIN(" ",1,Licencje[[#This Row],[Nazwisko]],Licencje[[#This Row],[Imię]])</f>
        <v>SZUTKIEWICZ Miłosz</v>
      </c>
      <c r="B65" t="s">
        <v>14</v>
      </c>
      <c r="C65" t="s">
        <v>2561</v>
      </c>
      <c r="D65">
        <v>2025</v>
      </c>
      <c r="E65" t="s">
        <v>10</v>
      </c>
      <c r="F65" t="s">
        <v>2562</v>
      </c>
      <c r="G65" t="s">
        <v>67</v>
      </c>
      <c r="H65" s="1">
        <v>42233</v>
      </c>
      <c r="I65" t="s">
        <v>59</v>
      </c>
      <c r="J65" t="s">
        <v>423</v>
      </c>
    </row>
    <row r="66" spans="1:10" x14ac:dyDescent="0.25">
      <c r="A66" t="str">
        <f>_xlfn.TEXTJOIN(" ",1,Licencje[[#This Row],[Nazwisko]],Licencje[[#This Row],[Imię]])</f>
        <v>STROCZKOWSKI Jakub</v>
      </c>
      <c r="B66" t="s">
        <v>14</v>
      </c>
      <c r="C66" t="s">
        <v>2563</v>
      </c>
      <c r="D66">
        <v>2025</v>
      </c>
      <c r="E66" t="s">
        <v>15</v>
      </c>
      <c r="F66" t="s">
        <v>2564</v>
      </c>
      <c r="G66" t="s">
        <v>47</v>
      </c>
      <c r="H66" s="1">
        <v>42135</v>
      </c>
      <c r="I66" t="s">
        <v>59</v>
      </c>
      <c r="J66" t="s">
        <v>423</v>
      </c>
    </row>
    <row r="67" spans="1:10" x14ac:dyDescent="0.25">
      <c r="A67" t="str">
        <f>_xlfn.TEXTJOIN(" ",1,Licencje[[#This Row],[Nazwisko]],Licencje[[#This Row],[Imię]])</f>
        <v>SIVAK Kyrylo</v>
      </c>
      <c r="B67" t="s">
        <v>14</v>
      </c>
      <c r="C67" t="s">
        <v>2565</v>
      </c>
      <c r="D67">
        <v>2025</v>
      </c>
      <c r="E67" t="s">
        <v>10</v>
      </c>
      <c r="F67" t="s">
        <v>2566</v>
      </c>
      <c r="G67" t="s">
        <v>2567</v>
      </c>
      <c r="H67" s="1">
        <v>42252</v>
      </c>
      <c r="I67" t="s">
        <v>59</v>
      </c>
      <c r="J67" t="s">
        <v>423</v>
      </c>
    </row>
    <row r="68" spans="1:10" x14ac:dyDescent="0.25">
      <c r="A68" t="str">
        <f>_xlfn.TEXTJOIN(" ",1,Licencje[[#This Row],[Nazwisko]],Licencje[[#This Row],[Imię]])</f>
        <v>ROSA Łucja</v>
      </c>
      <c r="B68" t="s">
        <v>9</v>
      </c>
      <c r="C68" t="s">
        <v>2568</v>
      </c>
      <c r="D68">
        <v>2025</v>
      </c>
      <c r="E68" t="s">
        <v>10</v>
      </c>
      <c r="F68" t="s">
        <v>2569</v>
      </c>
      <c r="G68" t="s">
        <v>2464</v>
      </c>
      <c r="H68" s="1">
        <v>42219</v>
      </c>
      <c r="I68" t="s">
        <v>59</v>
      </c>
      <c r="J68" t="s">
        <v>423</v>
      </c>
    </row>
    <row r="69" spans="1:10" x14ac:dyDescent="0.25">
      <c r="A69" t="str">
        <f>_xlfn.TEXTJOIN(" ",1,Licencje[[#This Row],[Nazwisko]],Licencje[[#This Row],[Imię]])</f>
        <v>PERKOWSKI Alan</v>
      </c>
      <c r="B69" t="s">
        <v>14</v>
      </c>
      <c r="C69" t="s">
        <v>2570</v>
      </c>
      <c r="D69">
        <v>2025</v>
      </c>
      <c r="E69" t="s">
        <v>10</v>
      </c>
      <c r="F69" t="s">
        <v>2571</v>
      </c>
      <c r="G69" t="s">
        <v>1916</v>
      </c>
      <c r="H69" s="1">
        <v>42319</v>
      </c>
      <c r="I69" t="s">
        <v>59</v>
      </c>
      <c r="J69" t="s">
        <v>423</v>
      </c>
    </row>
    <row r="70" spans="1:10" x14ac:dyDescent="0.25">
      <c r="A70" t="str">
        <f>_xlfn.TEXTJOIN(" ",1,Licencje[[#This Row],[Nazwisko]],Licencje[[#This Row],[Imię]])</f>
        <v>PANKAVETS Daminik</v>
      </c>
      <c r="B70" t="s">
        <v>14</v>
      </c>
      <c r="C70" t="s">
        <v>2572</v>
      </c>
      <c r="D70">
        <v>2025</v>
      </c>
      <c r="E70" t="s">
        <v>10</v>
      </c>
      <c r="F70" t="s">
        <v>2573</v>
      </c>
      <c r="G70" t="s">
        <v>2574</v>
      </c>
      <c r="H70" s="1">
        <v>42312</v>
      </c>
      <c r="I70" t="s">
        <v>59</v>
      </c>
      <c r="J70" t="s">
        <v>423</v>
      </c>
    </row>
    <row r="71" spans="1:10" x14ac:dyDescent="0.25">
      <c r="A71" t="str">
        <f>_xlfn.TEXTJOIN(" ",1,Licencje[[#This Row],[Nazwisko]],Licencje[[#This Row],[Imię]])</f>
        <v>MAZURCZYK Izabela</v>
      </c>
      <c r="B71" t="s">
        <v>9</v>
      </c>
      <c r="C71" t="s">
        <v>2575</v>
      </c>
      <c r="D71">
        <v>2025</v>
      </c>
      <c r="E71" t="s">
        <v>10</v>
      </c>
      <c r="F71" t="s">
        <v>1250</v>
      </c>
      <c r="G71" t="s">
        <v>37</v>
      </c>
      <c r="H71" s="1">
        <v>42350</v>
      </c>
      <c r="I71" t="s">
        <v>59</v>
      </c>
      <c r="J71" t="s">
        <v>423</v>
      </c>
    </row>
    <row r="72" spans="1:10" x14ac:dyDescent="0.25">
      <c r="A72" t="str">
        <f>_xlfn.TEXTJOIN(" ",1,Licencje[[#This Row],[Nazwisko]],Licencje[[#This Row],[Imię]])</f>
        <v>LIPSKI Antoni</v>
      </c>
      <c r="B72" t="s">
        <v>14</v>
      </c>
      <c r="C72" t="s">
        <v>2576</v>
      </c>
      <c r="D72">
        <v>2025</v>
      </c>
      <c r="E72" t="s">
        <v>15</v>
      </c>
      <c r="F72" t="s">
        <v>2577</v>
      </c>
      <c r="G72" t="s">
        <v>85</v>
      </c>
      <c r="H72" s="1">
        <v>42170</v>
      </c>
      <c r="I72" t="s">
        <v>59</v>
      </c>
      <c r="J72" t="s">
        <v>423</v>
      </c>
    </row>
    <row r="73" spans="1:10" x14ac:dyDescent="0.25">
      <c r="A73" t="str">
        <f>_xlfn.TEXTJOIN(" ",1,Licencje[[#This Row],[Nazwisko]],Licencje[[#This Row],[Imię]])</f>
        <v>KONOPKO-GÓRSKA Danuta</v>
      </c>
      <c r="B73" t="s">
        <v>9</v>
      </c>
      <c r="C73" t="s">
        <v>2578</v>
      </c>
      <c r="D73">
        <v>2025</v>
      </c>
      <c r="E73" t="s">
        <v>10</v>
      </c>
      <c r="F73" t="s">
        <v>2579</v>
      </c>
      <c r="G73" t="s">
        <v>2580</v>
      </c>
      <c r="H73" s="1">
        <v>42215</v>
      </c>
      <c r="I73" t="s">
        <v>59</v>
      </c>
      <c r="J73" t="s">
        <v>423</v>
      </c>
    </row>
    <row r="74" spans="1:10" x14ac:dyDescent="0.25">
      <c r="A74" t="str">
        <f>_xlfn.TEXTJOIN(" ",1,Licencje[[#This Row],[Nazwisko]],Licencje[[#This Row],[Imię]])</f>
        <v>KOŁODZIEJ Maria</v>
      </c>
      <c r="B74" t="s">
        <v>9</v>
      </c>
      <c r="C74" t="s">
        <v>2581</v>
      </c>
      <c r="D74">
        <v>2025</v>
      </c>
      <c r="E74" t="s">
        <v>10</v>
      </c>
      <c r="F74" t="s">
        <v>2582</v>
      </c>
      <c r="G74" t="s">
        <v>146</v>
      </c>
      <c r="H74" s="1">
        <v>42303</v>
      </c>
      <c r="I74" t="s">
        <v>59</v>
      </c>
      <c r="J74" t="s">
        <v>423</v>
      </c>
    </row>
    <row r="75" spans="1:10" x14ac:dyDescent="0.25">
      <c r="A75" t="str">
        <f>_xlfn.TEXTJOIN(" ",1,Licencje[[#This Row],[Nazwisko]],Licencje[[#This Row],[Imię]])</f>
        <v>KITLARZ Zuzanna</v>
      </c>
      <c r="B75" t="s">
        <v>9</v>
      </c>
      <c r="C75" t="s">
        <v>2583</v>
      </c>
      <c r="D75">
        <v>2025</v>
      </c>
      <c r="E75" t="s">
        <v>10</v>
      </c>
      <c r="F75" t="s">
        <v>2584</v>
      </c>
      <c r="G75" t="s">
        <v>23</v>
      </c>
      <c r="H75" s="1">
        <v>42264</v>
      </c>
      <c r="I75" t="s">
        <v>59</v>
      </c>
      <c r="J75" t="s">
        <v>423</v>
      </c>
    </row>
    <row r="76" spans="1:10" x14ac:dyDescent="0.25">
      <c r="A76" t="str">
        <f>_xlfn.TEXTJOIN(" ",1,Licencje[[#This Row],[Nazwisko]],Licencje[[#This Row],[Imię]])</f>
        <v>JABŁONOWSKI Jerzy</v>
      </c>
      <c r="B76" t="s">
        <v>14</v>
      </c>
      <c r="C76" t="s">
        <v>2585</v>
      </c>
      <c r="D76">
        <v>2025</v>
      </c>
      <c r="E76" t="s">
        <v>10</v>
      </c>
      <c r="F76" t="s">
        <v>2586</v>
      </c>
      <c r="G76" t="s">
        <v>245</v>
      </c>
      <c r="H76" s="1">
        <v>42187</v>
      </c>
      <c r="I76" t="s">
        <v>59</v>
      </c>
      <c r="J76" t="s">
        <v>423</v>
      </c>
    </row>
    <row r="77" spans="1:10" x14ac:dyDescent="0.25">
      <c r="A77" t="str">
        <f>_xlfn.TEXTJOIN(" ",1,Licencje[[#This Row],[Nazwisko]],Licencje[[#This Row],[Imię]])</f>
        <v>IGNACIUK Maria</v>
      </c>
      <c r="B77" t="s">
        <v>9</v>
      </c>
      <c r="C77" t="s">
        <v>2587</v>
      </c>
      <c r="D77">
        <v>2025</v>
      </c>
      <c r="E77" t="s">
        <v>15</v>
      </c>
      <c r="F77" t="s">
        <v>2588</v>
      </c>
      <c r="G77" t="s">
        <v>146</v>
      </c>
      <c r="H77" s="1">
        <v>42109</v>
      </c>
      <c r="I77" t="s">
        <v>59</v>
      </c>
      <c r="J77" t="s">
        <v>423</v>
      </c>
    </row>
    <row r="78" spans="1:10" x14ac:dyDescent="0.25">
      <c r="A78" t="str">
        <f>_xlfn.TEXTJOIN(" ",1,Licencje[[#This Row],[Nazwisko]],Licencje[[#This Row],[Imię]])</f>
        <v>GRĄDZKA Weronika</v>
      </c>
      <c r="B78" t="s">
        <v>9</v>
      </c>
      <c r="C78" t="s">
        <v>2589</v>
      </c>
      <c r="D78">
        <v>2025</v>
      </c>
      <c r="E78" t="s">
        <v>10</v>
      </c>
      <c r="F78" t="s">
        <v>2590</v>
      </c>
      <c r="G78" t="s">
        <v>126</v>
      </c>
      <c r="H78" s="1">
        <v>42319</v>
      </c>
      <c r="I78" t="s">
        <v>59</v>
      </c>
      <c r="J78" t="s">
        <v>423</v>
      </c>
    </row>
    <row r="79" spans="1:10" x14ac:dyDescent="0.25">
      <c r="A79" t="str">
        <f>_xlfn.TEXTJOIN(" ",1,Licencje[[#This Row],[Nazwisko]],Licencje[[#This Row],[Imię]])</f>
        <v>GAWRYLUK Julia</v>
      </c>
      <c r="B79" t="s">
        <v>9</v>
      </c>
      <c r="C79" t="s">
        <v>2591</v>
      </c>
      <c r="D79">
        <v>2025</v>
      </c>
      <c r="E79" t="s">
        <v>15</v>
      </c>
      <c r="F79" t="s">
        <v>1449</v>
      </c>
      <c r="G79" t="s">
        <v>64</v>
      </c>
      <c r="H79" s="1">
        <v>42114</v>
      </c>
      <c r="I79" t="s">
        <v>59</v>
      </c>
      <c r="J79" t="s">
        <v>423</v>
      </c>
    </row>
    <row r="80" spans="1:10" x14ac:dyDescent="0.25">
      <c r="A80" t="str">
        <f>_xlfn.TEXTJOIN(" ",1,Licencje[[#This Row],[Nazwisko]],Licencje[[#This Row],[Imię]])</f>
        <v>FORYŚ Hanna</v>
      </c>
      <c r="B80" t="s">
        <v>9</v>
      </c>
      <c r="C80" t="s">
        <v>2592</v>
      </c>
      <c r="D80">
        <v>2025</v>
      </c>
      <c r="E80" t="s">
        <v>10</v>
      </c>
      <c r="F80" t="s">
        <v>2593</v>
      </c>
      <c r="G80" t="s">
        <v>122</v>
      </c>
      <c r="H80" s="1">
        <v>42294</v>
      </c>
      <c r="I80" t="s">
        <v>59</v>
      </c>
      <c r="J80" t="s">
        <v>423</v>
      </c>
    </row>
    <row r="81" spans="1:10" x14ac:dyDescent="0.25">
      <c r="A81" t="str">
        <f>_xlfn.TEXTJOIN(" ",1,Licencje[[#This Row],[Nazwisko]],Licencje[[#This Row],[Imię]])</f>
        <v>CHODAKOWSKI Michał</v>
      </c>
      <c r="B81" t="s">
        <v>14</v>
      </c>
      <c r="C81" t="s">
        <v>2594</v>
      </c>
      <c r="D81">
        <v>2025</v>
      </c>
      <c r="E81" t="s">
        <v>15</v>
      </c>
      <c r="F81" t="s">
        <v>2595</v>
      </c>
      <c r="G81" t="s">
        <v>49</v>
      </c>
      <c r="H81" s="1">
        <v>42100</v>
      </c>
      <c r="I81" t="s">
        <v>59</v>
      </c>
      <c r="J81" t="s">
        <v>423</v>
      </c>
    </row>
    <row r="82" spans="1:10" x14ac:dyDescent="0.25">
      <c r="A82" t="str">
        <f>_xlfn.TEXTJOIN(" ",1,Licencje[[#This Row],[Nazwisko]],Licencje[[#This Row],[Imię]])</f>
        <v>ASTAKHAVA Nadzeya</v>
      </c>
      <c r="B82" t="s">
        <v>9</v>
      </c>
      <c r="C82" t="s">
        <v>2596</v>
      </c>
      <c r="D82">
        <v>2025</v>
      </c>
      <c r="E82" t="s">
        <v>15</v>
      </c>
      <c r="F82" t="s">
        <v>2597</v>
      </c>
      <c r="G82" t="s">
        <v>2598</v>
      </c>
      <c r="H82" s="1">
        <v>42065</v>
      </c>
      <c r="I82" t="s">
        <v>59</v>
      </c>
      <c r="J82" t="s">
        <v>2497</v>
      </c>
    </row>
    <row r="83" spans="1:10" x14ac:dyDescent="0.25">
      <c r="A83" t="str">
        <f>_xlfn.TEXTJOIN(" ",1,Licencje[[#This Row],[Nazwisko]],Licencje[[#This Row],[Imię]])</f>
        <v>BRZOSTOWSKA Julia</v>
      </c>
      <c r="B83" t="s">
        <v>9</v>
      </c>
      <c r="C83" t="s">
        <v>2599</v>
      </c>
      <c r="D83">
        <v>2025</v>
      </c>
      <c r="E83" t="s">
        <v>10</v>
      </c>
      <c r="F83" t="s">
        <v>2600</v>
      </c>
      <c r="G83" t="s">
        <v>64</v>
      </c>
      <c r="H83" s="1">
        <v>42205</v>
      </c>
      <c r="I83" t="s">
        <v>59</v>
      </c>
      <c r="J83" t="s">
        <v>2497</v>
      </c>
    </row>
    <row r="84" spans="1:10" x14ac:dyDescent="0.25">
      <c r="A84" t="str">
        <f>_xlfn.TEXTJOIN(" ",1,Licencje[[#This Row],[Nazwisko]],Licencje[[#This Row],[Imię]])</f>
        <v>BUSŁOWSKA Iga</v>
      </c>
      <c r="B84" t="s">
        <v>9</v>
      </c>
      <c r="C84" t="s">
        <v>2601</v>
      </c>
      <c r="D84">
        <v>2025</v>
      </c>
      <c r="E84" t="s">
        <v>10</v>
      </c>
      <c r="F84" t="s">
        <v>2602</v>
      </c>
      <c r="G84" t="s">
        <v>123</v>
      </c>
      <c r="H84" s="1">
        <v>42244</v>
      </c>
      <c r="I84" t="s">
        <v>59</v>
      </c>
      <c r="J84" t="s">
        <v>423</v>
      </c>
    </row>
    <row r="85" spans="1:10" x14ac:dyDescent="0.25">
      <c r="A85" t="str">
        <f>_xlfn.TEXTJOIN(" ",1,Licencje[[#This Row],[Nazwisko]],Licencje[[#This Row],[Imię]])</f>
        <v>WYLEGAŁA Linianna</v>
      </c>
      <c r="B85" t="s">
        <v>9</v>
      </c>
      <c r="C85" t="s">
        <v>2603</v>
      </c>
      <c r="D85">
        <v>2025</v>
      </c>
      <c r="E85" t="s">
        <v>430</v>
      </c>
      <c r="F85" t="s">
        <v>2604</v>
      </c>
      <c r="G85" t="s">
        <v>2605</v>
      </c>
      <c r="H85" s="1">
        <v>42884</v>
      </c>
      <c r="I85" t="s">
        <v>40</v>
      </c>
      <c r="J85" t="s">
        <v>42</v>
      </c>
    </row>
    <row r="86" spans="1:10" x14ac:dyDescent="0.25">
      <c r="A86" t="str">
        <f>_xlfn.TEXTJOIN(" ",1,Licencje[[#This Row],[Nazwisko]],Licencje[[#This Row],[Imię]])</f>
        <v>KANIA Zofia</v>
      </c>
      <c r="B86" t="s">
        <v>9</v>
      </c>
      <c r="C86" t="s">
        <v>2606</v>
      </c>
      <c r="D86">
        <v>2025</v>
      </c>
      <c r="E86" t="s">
        <v>10</v>
      </c>
      <c r="F86" t="s">
        <v>208</v>
      </c>
      <c r="G86" t="s">
        <v>72</v>
      </c>
      <c r="H86" s="1">
        <v>42300</v>
      </c>
      <c r="I86" t="s">
        <v>40</v>
      </c>
      <c r="J86" t="s">
        <v>42</v>
      </c>
    </row>
    <row r="87" spans="1:10" x14ac:dyDescent="0.25">
      <c r="A87" t="str">
        <f>_xlfn.TEXTJOIN(" ",1,Licencje[[#This Row],[Nazwisko]],Licencje[[#This Row],[Imię]])</f>
        <v>TURCHAN Veronica</v>
      </c>
      <c r="B87" t="s">
        <v>9</v>
      </c>
      <c r="C87" t="s">
        <v>2607</v>
      </c>
      <c r="D87">
        <v>2025</v>
      </c>
      <c r="E87" t="s">
        <v>432</v>
      </c>
      <c r="F87" t="s">
        <v>404</v>
      </c>
      <c r="G87" t="s">
        <v>2608</v>
      </c>
      <c r="H87" s="1">
        <v>43993</v>
      </c>
      <c r="I87" t="s">
        <v>40</v>
      </c>
      <c r="J87" t="s">
        <v>1082</v>
      </c>
    </row>
    <row r="88" spans="1:10" x14ac:dyDescent="0.25">
      <c r="A88" t="str">
        <f>_xlfn.TEXTJOIN(" ",1,Licencje[[#This Row],[Nazwisko]],Licencje[[#This Row],[Imię]])</f>
        <v>BIEGANOWSKA Antonina</v>
      </c>
      <c r="B88" t="s">
        <v>9</v>
      </c>
      <c r="C88" t="s">
        <v>2609</v>
      </c>
      <c r="D88">
        <v>2025</v>
      </c>
      <c r="E88" t="s">
        <v>430</v>
      </c>
      <c r="F88" t="s">
        <v>2610</v>
      </c>
      <c r="G88" t="s">
        <v>108</v>
      </c>
      <c r="H88" s="1">
        <v>42728</v>
      </c>
      <c r="I88" t="s">
        <v>26</v>
      </c>
      <c r="J88" t="s">
        <v>542</v>
      </c>
    </row>
    <row r="89" spans="1:10" x14ac:dyDescent="0.25">
      <c r="A89" t="str">
        <f>_xlfn.TEXTJOIN(" ",1,Licencje[[#This Row],[Nazwisko]],Licencje[[#This Row],[Imię]])</f>
        <v>LASKOWSKI-STANIK Tymon</v>
      </c>
      <c r="B89" t="s">
        <v>14</v>
      </c>
      <c r="C89" t="s">
        <v>2611</v>
      </c>
      <c r="D89">
        <v>2025</v>
      </c>
      <c r="E89" t="s">
        <v>430</v>
      </c>
      <c r="F89" t="s">
        <v>1030</v>
      </c>
      <c r="G89" t="s">
        <v>196</v>
      </c>
      <c r="H89" s="1">
        <v>42872</v>
      </c>
      <c r="I89" t="s">
        <v>26</v>
      </c>
      <c r="J89" t="s">
        <v>542</v>
      </c>
    </row>
    <row r="90" spans="1:10" x14ac:dyDescent="0.25">
      <c r="A90" t="str">
        <f>_xlfn.TEXTJOIN(" ",1,Licencje[[#This Row],[Nazwisko]],Licencje[[#This Row],[Imię]])</f>
        <v>USSOWICZ Anna</v>
      </c>
      <c r="B90" t="s">
        <v>9</v>
      </c>
      <c r="C90" t="s">
        <v>2612</v>
      </c>
      <c r="D90">
        <v>2025</v>
      </c>
      <c r="E90" t="s">
        <v>1395</v>
      </c>
      <c r="F90" t="s">
        <v>303</v>
      </c>
      <c r="G90" t="s">
        <v>13</v>
      </c>
      <c r="H90" s="1">
        <v>40740</v>
      </c>
      <c r="I90" t="s">
        <v>26</v>
      </c>
      <c r="J90" t="s">
        <v>542</v>
      </c>
    </row>
    <row r="91" spans="1:10" x14ac:dyDescent="0.25">
      <c r="A91" t="str">
        <f>_xlfn.TEXTJOIN(" ",1,Licencje[[#This Row],[Nazwisko]],Licencje[[#This Row],[Imię]])</f>
        <v>WAWRZOS Katarzyna</v>
      </c>
      <c r="B91" t="s">
        <v>9</v>
      </c>
      <c r="C91" t="s">
        <v>2613</v>
      </c>
      <c r="D91">
        <v>2025</v>
      </c>
      <c r="E91" t="s">
        <v>430</v>
      </c>
      <c r="F91" t="s">
        <v>2614</v>
      </c>
      <c r="G91" t="s">
        <v>257</v>
      </c>
      <c r="H91" s="1">
        <v>42908</v>
      </c>
      <c r="I91" t="s">
        <v>26</v>
      </c>
      <c r="J91" t="s">
        <v>542</v>
      </c>
    </row>
    <row r="92" spans="1:10" x14ac:dyDescent="0.25">
      <c r="A92" t="str">
        <f>_xlfn.TEXTJOIN(" ",1,Licencje[[#This Row],[Nazwisko]],Licencje[[#This Row],[Imię]])</f>
        <v>IWANEK Antonina</v>
      </c>
      <c r="B92" t="s">
        <v>9</v>
      </c>
      <c r="C92" t="s">
        <v>2615</v>
      </c>
      <c r="D92">
        <v>2025</v>
      </c>
      <c r="E92" t="s">
        <v>432</v>
      </c>
      <c r="F92" t="s">
        <v>148</v>
      </c>
      <c r="G92" t="s">
        <v>108</v>
      </c>
      <c r="H92" s="1">
        <v>42994</v>
      </c>
      <c r="I92" t="s">
        <v>142</v>
      </c>
      <c r="J92" t="s">
        <v>387</v>
      </c>
    </row>
    <row r="93" spans="1:10" x14ac:dyDescent="0.25">
      <c r="A93" t="str">
        <f>_xlfn.TEXTJOIN(" ",1,Licencje[[#This Row],[Nazwisko]],Licencje[[#This Row],[Imię]])</f>
        <v>KOCAN Franciszek</v>
      </c>
      <c r="B93" t="s">
        <v>14</v>
      </c>
      <c r="C93" t="s">
        <v>2616</v>
      </c>
      <c r="D93">
        <v>2025</v>
      </c>
      <c r="E93" t="s">
        <v>432</v>
      </c>
      <c r="F93" t="s">
        <v>145</v>
      </c>
      <c r="G93" t="s">
        <v>157</v>
      </c>
      <c r="H93" s="1">
        <v>43029</v>
      </c>
      <c r="I93" t="s">
        <v>142</v>
      </c>
      <c r="J93" t="s">
        <v>2406</v>
      </c>
    </row>
    <row r="94" spans="1:10" x14ac:dyDescent="0.25">
      <c r="A94" t="str">
        <f>_xlfn.TEXTJOIN(" ",1,Licencje[[#This Row],[Nazwisko]],Licencje[[#This Row],[Imię]])</f>
        <v>APANOWICZ Judyta</v>
      </c>
      <c r="B94" t="s">
        <v>9</v>
      </c>
      <c r="C94" t="s">
        <v>2617</v>
      </c>
      <c r="D94">
        <v>2025</v>
      </c>
      <c r="E94" t="s">
        <v>1398</v>
      </c>
      <c r="F94" t="s">
        <v>2618</v>
      </c>
      <c r="G94" t="s">
        <v>30</v>
      </c>
      <c r="H94" s="1">
        <v>40391</v>
      </c>
      <c r="I94" t="s">
        <v>45</v>
      </c>
    </row>
    <row r="95" spans="1:10" x14ac:dyDescent="0.25">
      <c r="A95" t="str">
        <f>_xlfn.TEXTJOIN(" ",1,Licencje[[#This Row],[Nazwisko]],Licencje[[#This Row],[Imię]])</f>
        <v>BŁASZCZYK Eliza</v>
      </c>
      <c r="B95" t="s">
        <v>9</v>
      </c>
      <c r="C95" t="s">
        <v>2619</v>
      </c>
      <c r="D95">
        <v>2025</v>
      </c>
      <c r="E95" t="s">
        <v>430</v>
      </c>
      <c r="F95" t="s">
        <v>1788</v>
      </c>
      <c r="G95" t="s">
        <v>464</v>
      </c>
      <c r="H95" s="1">
        <v>42637</v>
      </c>
      <c r="I95" t="s">
        <v>97</v>
      </c>
    </row>
    <row r="96" spans="1:10" x14ac:dyDescent="0.25">
      <c r="A96" t="str">
        <f>_xlfn.TEXTJOIN(" ",1,Licencje[[#This Row],[Nazwisko]],Licencje[[#This Row],[Imię]])</f>
        <v>BUKOWSKA Michalina</v>
      </c>
      <c r="B96" t="s">
        <v>9</v>
      </c>
      <c r="C96" t="s">
        <v>2620</v>
      </c>
      <c r="D96">
        <v>2025</v>
      </c>
      <c r="E96" t="s">
        <v>432</v>
      </c>
      <c r="F96" t="s">
        <v>2621</v>
      </c>
      <c r="G96" t="s">
        <v>112</v>
      </c>
      <c r="H96" s="1">
        <v>42993</v>
      </c>
      <c r="I96" t="s">
        <v>97</v>
      </c>
    </row>
    <row r="97" spans="1:10" x14ac:dyDescent="0.25">
      <c r="A97" t="str">
        <f>_xlfn.TEXTJOIN(" ",1,Licencje[[#This Row],[Nazwisko]],Licencje[[#This Row],[Imię]])</f>
        <v>GAJAK Jakub</v>
      </c>
      <c r="B97" t="s">
        <v>14</v>
      </c>
      <c r="C97" t="s">
        <v>2622</v>
      </c>
      <c r="D97">
        <v>2025</v>
      </c>
      <c r="E97" t="s">
        <v>430</v>
      </c>
      <c r="F97" t="s">
        <v>1093</v>
      </c>
      <c r="G97" t="s">
        <v>47</v>
      </c>
      <c r="H97" s="1">
        <v>42702</v>
      </c>
      <c r="I97" t="s">
        <v>97</v>
      </c>
    </row>
    <row r="98" spans="1:10" x14ac:dyDescent="0.25">
      <c r="A98" t="str">
        <f>_xlfn.TEXTJOIN(" ",1,Licencje[[#This Row],[Nazwisko]],Licencje[[#This Row],[Imię]])</f>
        <v>SŁOTWIŃSKA Hanna</v>
      </c>
      <c r="B98" t="s">
        <v>9</v>
      </c>
      <c r="C98" t="s">
        <v>2623</v>
      </c>
      <c r="D98">
        <v>2025</v>
      </c>
      <c r="E98" t="s">
        <v>430</v>
      </c>
      <c r="F98" t="s">
        <v>2624</v>
      </c>
      <c r="G98" t="s">
        <v>122</v>
      </c>
      <c r="H98" s="1">
        <v>42826</v>
      </c>
      <c r="I98" t="s">
        <v>97</v>
      </c>
    </row>
    <row r="99" spans="1:10" x14ac:dyDescent="0.25">
      <c r="A99" t="str">
        <f>_xlfn.TEXTJOIN(" ",1,Licencje[[#This Row],[Nazwisko]],Licencje[[#This Row],[Imię]])</f>
        <v>JAKÓBCZYK Natalia</v>
      </c>
      <c r="B99" t="s">
        <v>9</v>
      </c>
      <c r="C99" t="s">
        <v>2625</v>
      </c>
      <c r="D99">
        <v>2025</v>
      </c>
      <c r="E99" t="s">
        <v>432</v>
      </c>
      <c r="F99" t="s">
        <v>308</v>
      </c>
      <c r="G99" t="s">
        <v>43</v>
      </c>
      <c r="H99" s="1">
        <v>43783</v>
      </c>
      <c r="I99" t="s">
        <v>315</v>
      </c>
    </row>
    <row r="100" spans="1:10" x14ac:dyDescent="0.25">
      <c r="A100" t="str">
        <f>_xlfn.TEXTJOIN(" ",1,Licencje[[#This Row],[Nazwisko]],Licencje[[#This Row],[Imię]])</f>
        <v>KACZMAREK Beniamin</v>
      </c>
      <c r="B100" t="s">
        <v>14</v>
      </c>
      <c r="C100" t="s">
        <v>2626</v>
      </c>
      <c r="D100">
        <v>2025</v>
      </c>
      <c r="E100" t="s">
        <v>432</v>
      </c>
      <c r="F100" t="s">
        <v>2627</v>
      </c>
      <c r="G100" t="s">
        <v>2628</v>
      </c>
      <c r="H100" s="1">
        <v>43354</v>
      </c>
      <c r="I100" t="s">
        <v>315</v>
      </c>
      <c r="J100" t="s">
        <v>2629</v>
      </c>
    </row>
    <row r="101" spans="1:10" x14ac:dyDescent="0.25">
      <c r="A101" t="str">
        <f>_xlfn.TEXTJOIN(" ",1,Licencje[[#This Row],[Nazwisko]],Licencje[[#This Row],[Imię]])</f>
        <v>KUSIDEŁ Milena</v>
      </c>
      <c r="B101" t="s">
        <v>9</v>
      </c>
      <c r="C101" t="s">
        <v>2630</v>
      </c>
      <c r="D101">
        <v>2025</v>
      </c>
      <c r="E101" t="s">
        <v>432</v>
      </c>
      <c r="F101" t="s">
        <v>786</v>
      </c>
      <c r="G101" t="s">
        <v>32</v>
      </c>
      <c r="H101" s="1">
        <v>43705</v>
      </c>
      <c r="I101" t="s">
        <v>315</v>
      </c>
    </row>
    <row r="102" spans="1:10" x14ac:dyDescent="0.25">
      <c r="A102" t="str">
        <f>_xlfn.TEXTJOIN(" ",1,Licencje[[#This Row],[Nazwisko]],Licencje[[#This Row],[Imię]])</f>
        <v>KUŚMIERZ Maja</v>
      </c>
      <c r="B102" t="s">
        <v>9</v>
      </c>
      <c r="C102" t="s">
        <v>2631</v>
      </c>
      <c r="D102">
        <v>2025</v>
      </c>
      <c r="E102" t="s">
        <v>432</v>
      </c>
      <c r="F102" t="s">
        <v>2632</v>
      </c>
      <c r="G102" t="s">
        <v>11</v>
      </c>
      <c r="H102" s="1">
        <v>43058</v>
      </c>
      <c r="I102" t="s">
        <v>315</v>
      </c>
      <c r="J102" t="s">
        <v>1152</v>
      </c>
    </row>
    <row r="103" spans="1:10" x14ac:dyDescent="0.25">
      <c r="A103" t="str">
        <f>_xlfn.TEXTJOIN(" ",1,Licencje[[#This Row],[Nazwisko]],Licencje[[#This Row],[Imię]])</f>
        <v>MACH Stanisław</v>
      </c>
      <c r="B103" t="s">
        <v>14</v>
      </c>
      <c r="C103" t="s">
        <v>2633</v>
      </c>
      <c r="D103">
        <v>2025</v>
      </c>
      <c r="E103" t="s">
        <v>24</v>
      </c>
      <c r="F103" t="s">
        <v>2634</v>
      </c>
      <c r="G103" t="s">
        <v>62</v>
      </c>
      <c r="H103" s="1">
        <v>41502</v>
      </c>
      <c r="I103" t="s">
        <v>315</v>
      </c>
      <c r="J103" t="s">
        <v>2635</v>
      </c>
    </row>
    <row r="104" spans="1:10" x14ac:dyDescent="0.25">
      <c r="A104" t="str">
        <f>_xlfn.TEXTJOIN(" ",1,Licencje[[#This Row],[Nazwisko]],Licencje[[#This Row],[Imię]])</f>
        <v>MAJKA Hanna</v>
      </c>
      <c r="B104" t="s">
        <v>9</v>
      </c>
      <c r="C104" t="s">
        <v>2636</v>
      </c>
      <c r="D104">
        <v>2025</v>
      </c>
      <c r="E104" t="s">
        <v>432</v>
      </c>
      <c r="F104" t="s">
        <v>2637</v>
      </c>
      <c r="G104" t="s">
        <v>122</v>
      </c>
      <c r="H104" s="1">
        <v>43355</v>
      </c>
      <c r="I104" t="s">
        <v>315</v>
      </c>
      <c r="J104" t="s">
        <v>2638</v>
      </c>
    </row>
    <row r="105" spans="1:10" x14ac:dyDescent="0.25">
      <c r="A105" t="str">
        <f>_xlfn.TEXTJOIN(" ",1,Licencje[[#This Row],[Nazwisko]],Licencje[[#This Row],[Imię]])</f>
        <v>MORAWSKA Marcelina</v>
      </c>
      <c r="B105" t="s">
        <v>9</v>
      </c>
      <c r="C105" t="s">
        <v>2639</v>
      </c>
      <c r="D105">
        <v>2025</v>
      </c>
      <c r="E105" t="s">
        <v>432</v>
      </c>
      <c r="F105" t="s">
        <v>735</v>
      </c>
      <c r="G105" t="s">
        <v>233</v>
      </c>
      <c r="H105" s="1">
        <v>43580</v>
      </c>
      <c r="I105" t="s">
        <v>315</v>
      </c>
    </row>
    <row r="106" spans="1:10" x14ac:dyDescent="0.25">
      <c r="A106" t="str">
        <f>_xlfn.TEXTJOIN(" ",1,Licencje[[#This Row],[Nazwisko]],Licencje[[#This Row],[Imię]])</f>
        <v>MOSTOWSKA Zuzanna</v>
      </c>
      <c r="B106" t="s">
        <v>9</v>
      </c>
      <c r="C106" t="s">
        <v>2640</v>
      </c>
      <c r="D106">
        <v>2025</v>
      </c>
      <c r="E106" t="s">
        <v>432</v>
      </c>
      <c r="F106" t="s">
        <v>2641</v>
      </c>
      <c r="G106" t="s">
        <v>23</v>
      </c>
      <c r="H106" s="1">
        <v>43010</v>
      </c>
      <c r="I106" t="s">
        <v>315</v>
      </c>
      <c r="J106" t="s">
        <v>1152</v>
      </c>
    </row>
    <row r="107" spans="1:10" x14ac:dyDescent="0.25">
      <c r="A107" t="str">
        <f>_xlfn.TEXTJOIN(" ",1,Licencje[[#This Row],[Nazwisko]],Licencje[[#This Row],[Imię]])</f>
        <v>NIEDZIELA Mikołaj</v>
      </c>
      <c r="B107" t="s">
        <v>14</v>
      </c>
      <c r="C107" t="s">
        <v>2642</v>
      </c>
      <c r="D107">
        <v>2025</v>
      </c>
      <c r="E107" t="s">
        <v>430</v>
      </c>
      <c r="F107" t="s">
        <v>2643</v>
      </c>
      <c r="G107" t="s">
        <v>133</v>
      </c>
      <c r="H107" s="1">
        <v>42906</v>
      </c>
      <c r="I107" t="s">
        <v>315</v>
      </c>
      <c r="J107" t="s">
        <v>1145</v>
      </c>
    </row>
    <row r="108" spans="1:10" x14ac:dyDescent="0.25">
      <c r="A108" t="str">
        <f>_xlfn.TEXTJOIN(" ",1,Licencje[[#This Row],[Nazwisko]],Licencje[[#This Row],[Imię]])</f>
        <v>SADOWSKA Natalia</v>
      </c>
      <c r="B108" t="s">
        <v>9</v>
      </c>
      <c r="C108" t="s">
        <v>2644</v>
      </c>
      <c r="D108">
        <v>2025</v>
      </c>
      <c r="E108" t="s">
        <v>10</v>
      </c>
      <c r="F108" t="s">
        <v>2077</v>
      </c>
      <c r="G108" t="s">
        <v>43</v>
      </c>
      <c r="H108" s="1">
        <v>42293</v>
      </c>
      <c r="I108" t="s">
        <v>315</v>
      </c>
      <c r="J108" t="s">
        <v>1136</v>
      </c>
    </row>
    <row r="109" spans="1:10" x14ac:dyDescent="0.25">
      <c r="A109" t="str">
        <f>_xlfn.TEXTJOIN(" ",1,Licencje[[#This Row],[Nazwisko]],Licencje[[#This Row],[Imię]])</f>
        <v>SOBIERSKA Natalia</v>
      </c>
      <c r="B109" t="s">
        <v>9</v>
      </c>
      <c r="C109" t="s">
        <v>2645</v>
      </c>
      <c r="D109">
        <v>2025</v>
      </c>
      <c r="E109" t="s">
        <v>10</v>
      </c>
      <c r="F109" t="s">
        <v>2646</v>
      </c>
      <c r="G109" t="s">
        <v>43</v>
      </c>
      <c r="H109" s="1">
        <v>42413</v>
      </c>
      <c r="I109" t="s">
        <v>315</v>
      </c>
      <c r="J109" t="s">
        <v>1152</v>
      </c>
    </row>
    <row r="110" spans="1:10" x14ac:dyDescent="0.25">
      <c r="A110" t="str">
        <f>_xlfn.TEXTJOIN(" ",1,Licencje[[#This Row],[Nazwisko]],Licencje[[#This Row],[Imię]])</f>
        <v>ADAMUS Emilia</v>
      </c>
      <c r="B110" t="s">
        <v>9</v>
      </c>
      <c r="C110" t="s">
        <v>2647</v>
      </c>
      <c r="D110">
        <v>2025</v>
      </c>
      <c r="E110" t="s">
        <v>432</v>
      </c>
      <c r="F110" t="s">
        <v>2648</v>
      </c>
      <c r="G110" t="s">
        <v>131</v>
      </c>
      <c r="H110" s="1">
        <v>42921</v>
      </c>
      <c r="I110" t="s">
        <v>315</v>
      </c>
      <c r="J110" t="s">
        <v>2649</v>
      </c>
    </row>
    <row r="111" spans="1:10" x14ac:dyDescent="0.25">
      <c r="A111" t="str">
        <f>_xlfn.TEXTJOIN(" ",1,Licencje[[#This Row],[Nazwisko]],Licencje[[#This Row],[Imię]])</f>
        <v>NAJDZION Hanna</v>
      </c>
      <c r="B111" t="s">
        <v>9</v>
      </c>
      <c r="C111" t="s">
        <v>2650</v>
      </c>
      <c r="D111">
        <v>2025</v>
      </c>
      <c r="E111" t="s">
        <v>10</v>
      </c>
      <c r="F111" t="s">
        <v>2651</v>
      </c>
      <c r="G111" t="s">
        <v>122</v>
      </c>
      <c r="H111" s="1">
        <v>42369</v>
      </c>
      <c r="I111" t="s">
        <v>17</v>
      </c>
      <c r="J111" t="s">
        <v>18</v>
      </c>
    </row>
    <row r="112" spans="1:10" x14ac:dyDescent="0.25">
      <c r="A112" t="str">
        <f>_xlfn.TEXTJOIN(" ",1,Licencje[[#This Row],[Nazwisko]],Licencje[[#This Row],[Imię]])</f>
        <v>LIPCZYŃSKA Zofia</v>
      </c>
      <c r="B112" t="s">
        <v>9</v>
      </c>
      <c r="C112" t="s">
        <v>2652</v>
      </c>
      <c r="D112">
        <v>2025</v>
      </c>
      <c r="E112" t="s">
        <v>1498</v>
      </c>
      <c r="F112" t="s">
        <v>2373</v>
      </c>
      <c r="G112" t="s">
        <v>72</v>
      </c>
      <c r="H112" s="1">
        <v>39947</v>
      </c>
      <c r="I112" t="s">
        <v>141</v>
      </c>
    </row>
    <row r="113" spans="1:10" x14ac:dyDescent="0.25">
      <c r="A113" t="str">
        <f>_xlfn.TEXTJOIN(" ",1,Licencje[[#This Row],[Nazwisko]],Licencje[[#This Row],[Imię]])</f>
        <v>KOŁODZIEJCZYK Klara</v>
      </c>
      <c r="B113" t="s">
        <v>9</v>
      </c>
      <c r="C113" t="s">
        <v>2653</v>
      </c>
      <c r="D113">
        <v>2025</v>
      </c>
      <c r="E113" t="s">
        <v>24</v>
      </c>
      <c r="F113" t="s">
        <v>2654</v>
      </c>
      <c r="G113" t="s">
        <v>390</v>
      </c>
      <c r="H113" s="1">
        <v>41799</v>
      </c>
      <c r="I113" t="s">
        <v>52</v>
      </c>
      <c r="J113" t="s">
        <v>54</v>
      </c>
    </row>
    <row r="114" spans="1:10" x14ac:dyDescent="0.25">
      <c r="A114" t="str">
        <f>_xlfn.TEXTJOIN(" ",1,Licencje[[#This Row],[Nazwisko]],Licencje[[#This Row],[Imię]])</f>
        <v>RESZKA Zuzanna</v>
      </c>
      <c r="B114" t="s">
        <v>9</v>
      </c>
      <c r="C114" t="s">
        <v>2655</v>
      </c>
      <c r="D114">
        <v>2025</v>
      </c>
      <c r="E114" t="s">
        <v>430</v>
      </c>
      <c r="F114" t="s">
        <v>2656</v>
      </c>
      <c r="G114" t="s">
        <v>23</v>
      </c>
      <c r="H114" s="1">
        <v>42562</v>
      </c>
      <c r="I114" t="s">
        <v>52</v>
      </c>
      <c r="J114" t="s">
        <v>54</v>
      </c>
    </row>
    <row r="115" spans="1:10" x14ac:dyDescent="0.25">
      <c r="A115" t="str">
        <f>_xlfn.TEXTJOIN(" ",1,Licencje[[#This Row],[Nazwisko]],Licencje[[#This Row],[Imię]])</f>
        <v>BĄCZYK Adam</v>
      </c>
      <c r="B115" t="s">
        <v>14</v>
      </c>
      <c r="C115" t="s">
        <v>2657</v>
      </c>
      <c r="D115">
        <v>2025</v>
      </c>
      <c r="E115" t="s">
        <v>15</v>
      </c>
      <c r="F115" t="s">
        <v>2658</v>
      </c>
      <c r="G115" t="s">
        <v>55</v>
      </c>
      <c r="H115" s="1">
        <v>42062</v>
      </c>
      <c r="I115" t="s">
        <v>33</v>
      </c>
    </row>
    <row r="116" spans="1:10" x14ac:dyDescent="0.25">
      <c r="A116" t="str">
        <f>_xlfn.TEXTJOIN(" ",1,Licencje[[#This Row],[Nazwisko]],Licencje[[#This Row],[Imię]])</f>
        <v>BOJARCZAK Jakub</v>
      </c>
      <c r="B116" t="s">
        <v>14</v>
      </c>
      <c r="C116" t="s">
        <v>2659</v>
      </c>
      <c r="D116">
        <v>2025</v>
      </c>
      <c r="E116" t="s">
        <v>15</v>
      </c>
      <c r="F116" t="s">
        <v>2660</v>
      </c>
      <c r="G116" t="s">
        <v>47</v>
      </c>
      <c r="H116" s="1">
        <v>42174</v>
      </c>
      <c r="I116" t="s">
        <v>33</v>
      </c>
    </row>
    <row r="117" spans="1:10" x14ac:dyDescent="0.25">
      <c r="A117" t="str">
        <f>_xlfn.TEXTJOIN(" ",1,Licencje[[#This Row],[Nazwisko]],Licencje[[#This Row],[Imię]])</f>
        <v>DEREWENDA Patryk</v>
      </c>
      <c r="B117" t="s">
        <v>14</v>
      </c>
      <c r="C117" t="s">
        <v>2661</v>
      </c>
      <c r="D117">
        <v>2025</v>
      </c>
      <c r="E117" t="s">
        <v>15</v>
      </c>
      <c r="F117" t="s">
        <v>2662</v>
      </c>
      <c r="G117" t="s">
        <v>1659</v>
      </c>
      <c r="H117" s="1">
        <v>42167</v>
      </c>
      <c r="I117" t="s">
        <v>33</v>
      </c>
    </row>
    <row r="118" spans="1:10" x14ac:dyDescent="0.25">
      <c r="A118" t="str">
        <f>_xlfn.TEXTJOIN(" ",1,Licencje[[#This Row],[Nazwisko]],Licencje[[#This Row],[Imię]])</f>
        <v>DO NASCIMENTO-ZIENIUK Sofija</v>
      </c>
      <c r="B118" t="s">
        <v>9</v>
      </c>
      <c r="C118" t="s">
        <v>2663</v>
      </c>
      <c r="D118">
        <v>2025</v>
      </c>
      <c r="E118" t="s">
        <v>10</v>
      </c>
      <c r="F118" t="s">
        <v>2664</v>
      </c>
      <c r="G118" t="s">
        <v>1713</v>
      </c>
      <c r="H118" s="1">
        <v>42320</v>
      </c>
      <c r="I118" t="s">
        <v>33</v>
      </c>
    </row>
    <row r="119" spans="1:10" x14ac:dyDescent="0.25">
      <c r="A119" t="str">
        <f>_xlfn.TEXTJOIN(" ",1,Licencje[[#This Row],[Nazwisko]],Licencje[[#This Row],[Imię]])</f>
        <v>GIERASIMCZUK Hanna</v>
      </c>
      <c r="B119" t="s">
        <v>9</v>
      </c>
      <c r="C119" t="s">
        <v>2665</v>
      </c>
      <c r="D119">
        <v>2025</v>
      </c>
      <c r="E119" t="s">
        <v>10</v>
      </c>
      <c r="F119" t="s">
        <v>842</v>
      </c>
      <c r="G119" t="s">
        <v>122</v>
      </c>
      <c r="H119" s="1">
        <v>42232</v>
      </c>
      <c r="I119" t="s">
        <v>33</v>
      </c>
    </row>
    <row r="120" spans="1:10" x14ac:dyDescent="0.25">
      <c r="A120" t="str">
        <f>_xlfn.TEXTJOIN(" ",1,Licencje[[#This Row],[Nazwisko]],Licencje[[#This Row],[Imię]])</f>
        <v>JAKUBOWSKA Felicja</v>
      </c>
      <c r="B120" t="s">
        <v>9</v>
      </c>
      <c r="C120" t="s">
        <v>2666</v>
      </c>
      <c r="D120">
        <v>2025</v>
      </c>
      <c r="E120" t="s">
        <v>10</v>
      </c>
      <c r="F120" t="s">
        <v>2667</v>
      </c>
      <c r="G120" t="s">
        <v>2668</v>
      </c>
      <c r="H120" s="1">
        <v>42374</v>
      </c>
      <c r="I120" t="s">
        <v>33</v>
      </c>
    </row>
    <row r="121" spans="1:10" x14ac:dyDescent="0.25">
      <c r="A121" t="str">
        <f>_xlfn.TEXTJOIN(" ",1,Licencje[[#This Row],[Nazwisko]],Licencje[[#This Row],[Imię]])</f>
        <v>KIEZIK Wiktoria</v>
      </c>
      <c r="B121" t="s">
        <v>9</v>
      </c>
      <c r="C121" t="s">
        <v>2669</v>
      </c>
      <c r="D121">
        <v>2025</v>
      </c>
      <c r="E121" t="s">
        <v>10</v>
      </c>
      <c r="F121" t="s">
        <v>2670</v>
      </c>
      <c r="G121" t="s">
        <v>91</v>
      </c>
      <c r="H121" s="1">
        <v>42332</v>
      </c>
      <c r="I121" t="s">
        <v>33</v>
      </c>
    </row>
    <row r="122" spans="1:10" x14ac:dyDescent="0.25">
      <c r="A122" t="str">
        <f>_xlfn.TEXTJOIN(" ",1,Licencje[[#This Row],[Nazwisko]],Licencje[[#This Row],[Imię]])</f>
        <v>KLEVANIUK Maxim</v>
      </c>
      <c r="B122" t="s">
        <v>14</v>
      </c>
      <c r="C122" t="s">
        <v>2671</v>
      </c>
      <c r="D122">
        <v>2025</v>
      </c>
      <c r="E122" t="s">
        <v>24</v>
      </c>
      <c r="F122" t="s">
        <v>2672</v>
      </c>
      <c r="G122" t="s">
        <v>2673</v>
      </c>
      <c r="H122" s="1">
        <v>41618</v>
      </c>
      <c r="I122" t="s">
        <v>33</v>
      </c>
    </row>
    <row r="123" spans="1:10" x14ac:dyDescent="0.25">
      <c r="A123" t="str">
        <f>_xlfn.TEXTJOIN(" ",1,Licencje[[#This Row],[Nazwisko]],Licencje[[#This Row],[Imię]])</f>
        <v>KLEVANIUK Valeriia</v>
      </c>
      <c r="B123" t="s">
        <v>9</v>
      </c>
      <c r="C123" t="s">
        <v>2674</v>
      </c>
      <c r="D123">
        <v>2025</v>
      </c>
      <c r="E123" t="s">
        <v>10</v>
      </c>
      <c r="F123" t="s">
        <v>2672</v>
      </c>
      <c r="G123" t="s">
        <v>2675</v>
      </c>
      <c r="H123" s="1">
        <v>42291</v>
      </c>
      <c r="I123" t="s">
        <v>33</v>
      </c>
    </row>
    <row r="124" spans="1:10" x14ac:dyDescent="0.25">
      <c r="A124" t="str">
        <f>_xlfn.TEXTJOIN(" ",1,Licencje[[#This Row],[Nazwisko]],Licencje[[#This Row],[Imię]])</f>
        <v>KLIMEK Maria</v>
      </c>
      <c r="B124" t="s">
        <v>9</v>
      </c>
      <c r="C124" t="s">
        <v>2676</v>
      </c>
      <c r="D124">
        <v>2025</v>
      </c>
      <c r="E124" t="s">
        <v>15</v>
      </c>
      <c r="F124" t="s">
        <v>2677</v>
      </c>
      <c r="G124" t="s">
        <v>146</v>
      </c>
      <c r="H124" s="1">
        <v>42114</v>
      </c>
      <c r="I124" t="s">
        <v>33</v>
      </c>
    </row>
    <row r="125" spans="1:10" x14ac:dyDescent="0.25">
      <c r="A125" t="str">
        <f>_xlfn.TEXTJOIN(" ",1,Licencje[[#This Row],[Nazwisko]],Licencje[[#This Row],[Imię]])</f>
        <v>KORZENIECKI Maximilian</v>
      </c>
      <c r="B125" t="s">
        <v>14</v>
      </c>
      <c r="C125" t="s">
        <v>2678</v>
      </c>
      <c r="D125">
        <v>2025</v>
      </c>
      <c r="E125" t="s">
        <v>15</v>
      </c>
      <c r="F125" t="s">
        <v>1778</v>
      </c>
      <c r="G125" t="s">
        <v>2679</v>
      </c>
      <c r="H125" s="1">
        <v>42086</v>
      </c>
      <c r="I125" t="s">
        <v>33</v>
      </c>
    </row>
    <row r="126" spans="1:10" x14ac:dyDescent="0.25">
      <c r="A126" t="str">
        <f>_xlfn.TEXTJOIN(" ",1,Licencje[[#This Row],[Nazwisko]],Licencje[[#This Row],[Imię]])</f>
        <v>KROPIEWNICKI Jan</v>
      </c>
      <c r="B126" t="s">
        <v>14</v>
      </c>
      <c r="C126" t="s">
        <v>2680</v>
      </c>
      <c r="D126">
        <v>2025</v>
      </c>
      <c r="E126" t="s">
        <v>10</v>
      </c>
      <c r="F126" t="s">
        <v>2681</v>
      </c>
      <c r="G126" t="s">
        <v>165</v>
      </c>
      <c r="H126" s="1">
        <v>42227</v>
      </c>
      <c r="I126" t="s">
        <v>33</v>
      </c>
    </row>
    <row r="127" spans="1:10" x14ac:dyDescent="0.25">
      <c r="A127" t="str">
        <f>_xlfn.TEXTJOIN(" ",1,Licencje[[#This Row],[Nazwisko]],Licencje[[#This Row],[Imię]])</f>
        <v>MASAJŁO Eryk</v>
      </c>
      <c r="B127" t="s">
        <v>14</v>
      </c>
      <c r="C127" t="s">
        <v>2682</v>
      </c>
      <c r="D127">
        <v>2025</v>
      </c>
      <c r="E127" t="s">
        <v>10</v>
      </c>
      <c r="F127" t="s">
        <v>1211</v>
      </c>
      <c r="G127" t="s">
        <v>1685</v>
      </c>
      <c r="H127" s="1">
        <v>42280</v>
      </c>
      <c r="I127" t="s">
        <v>33</v>
      </c>
    </row>
    <row r="128" spans="1:10" x14ac:dyDescent="0.25">
      <c r="A128" t="str">
        <f>_xlfn.TEXTJOIN(" ",1,Licencje[[#This Row],[Nazwisko]],Licencje[[#This Row],[Imię]])</f>
        <v>ORZECHOWSKI Szymon</v>
      </c>
      <c r="B128" t="s">
        <v>14</v>
      </c>
      <c r="C128" t="s">
        <v>2683</v>
      </c>
      <c r="D128">
        <v>2025</v>
      </c>
      <c r="E128" t="s">
        <v>10</v>
      </c>
      <c r="F128" t="s">
        <v>2684</v>
      </c>
      <c r="G128" t="s">
        <v>82</v>
      </c>
      <c r="H128" s="1">
        <v>42186</v>
      </c>
      <c r="I128" t="s">
        <v>33</v>
      </c>
    </row>
    <row r="129" spans="1:10" x14ac:dyDescent="0.25">
      <c r="A129" t="str">
        <f>_xlfn.TEXTJOIN(" ",1,Licencje[[#This Row],[Nazwisko]],Licencje[[#This Row],[Imię]])</f>
        <v>POPŁAWSKI Tomasz</v>
      </c>
      <c r="B129" t="s">
        <v>14</v>
      </c>
      <c r="C129" t="s">
        <v>2685</v>
      </c>
      <c r="D129">
        <v>2025</v>
      </c>
      <c r="E129" t="s">
        <v>15</v>
      </c>
      <c r="F129" t="s">
        <v>1278</v>
      </c>
      <c r="G129" t="s">
        <v>110</v>
      </c>
      <c r="H129" s="1">
        <v>42183</v>
      </c>
      <c r="I129" t="s">
        <v>33</v>
      </c>
    </row>
    <row r="130" spans="1:10" x14ac:dyDescent="0.25">
      <c r="A130" t="str">
        <f>_xlfn.TEXTJOIN(" ",1,Licencje[[#This Row],[Nazwisko]],Licencje[[#This Row],[Imię]])</f>
        <v>POŹNIAK Ewa</v>
      </c>
      <c r="B130" t="s">
        <v>9</v>
      </c>
      <c r="C130" t="s">
        <v>2686</v>
      </c>
      <c r="D130">
        <v>2025</v>
      </c>
      <c r="E130" t="s">
        <v>15</v>
      </c>
      <c r="F130" t="s">
        <v>2687</v>
      </c>
      <c r="G130" t="s">
        <v>80</v>
      </c>
      <c r="H130" s="1">
        <v>42054</v>
      </c>
      <c r="I130" t="s">
        <v>33</v>
      </c>
    </row>
    <row r="131" spans="1:10" x14ac:dyDescent="0.25">
      <c r="A131" t="str">
        <f>_xlfn.TEXTJOIN(" ",1,Licencje[[#This Row],[Nazwisko]],Licencje[[#This Row],[Imię]])</f>
        <v>RUTKOWSKI Leon</v>
      </c>
      <c r="B131" t="s">
        <v>14</v>
      </c>
      <c r="C131" t="s">
        <v>2688</v>
      </c>
      <c r="D131">
        <v>2025</v>
      </c>
      <c r="E131" t="s">
        <v>15</v>
      </c>
      <c r="F131" t="s">
        <v>2689</v>
      </c>
      <c r="G131" t="s">
        <v>1276</v>
      </c>
      <c r="H131" s="1">
        <v>42090</v>
      </c>
      <c r="I131" t="s">
        <v>33</v>
      </c>
    </row>
    <row r="132" spans="1:10" x14ac:dyDescent="0.25">
      <c r="A132" t="str">
        <f>_xlfn.TEXTJOIN(" ",1,Licencje[[#This Row],[Nazwisko]],Licencje[[#This Row],[Imię]])</f>
        <v>SHCHERBAKOV Marat</v>
      </c>
      <c r="B132" t="s">
        <v>14</v>
      </c>
      <c r="C132" t="s">
        <v>2690</v>
      </c>
      <c r="D132">
        <v>2025</v>
      </c>
      <c r="E132" t="s">
        <v>10</v>
      </c>
      <c r="F132" t="s">
        <v>2691</v>
      </c>
      <c r="G132" t="s">
        <v>2692</v>
      </c>
      <c r="H132" s="1">
        <v>42293</v>
      </c>
      <c r="I132" t="s">
        <v>33</v>
      </c>
    </row>
    <row r="133" spans="1:10" x14ac:dyDescent="0.25">
      <c r="A133" t="str">
        <f>_xlfn.TEXTJOIN(" ",1,Licencje[[#This Row],[Nazwisko]],Licencje[[#This Row],[Imię]])</f>
        <v>STANULEWICZ Natalia</v>
      </c>
      <c r="B133" t="s">
        <v>9</v>
      </c>
      <c r="C133" t="s">
        <v>2693</v>
      </c>
      <c r="D133">
        <v>2025</v>
      </c>
      <c r="E133" t="s">
        <v>15</v>
      </c>
      <c r="F133" t="s">
        <v>672</v>
      </c>
      <c r="G133" t="s">
        <v>43</v>
      </c>
      <c r="H133" s="1">
        <v>42058</v>
      </c>
      <c r="I133" t="s">
        <v>33</v>
      </c>
    </row>
    <row r="134" spans="1:10" x14ac:dyDescent="0.25">
      <c r="A134" t="str">
        <f>_xlfn.TEXTJOIN(" ",1,Licencje[[#This Row],[Nazwisko]],Licencje[[#This Row],[Imię]])</f>
        <v>TROFIMIUK Julianna</v>
      </c>
      <c r="B134" t="s">
        <v>9</v>
      </c>
      <c r="C134" t="s">
        <v>2694</v>
      </c>
      <c r="D134">
        <v>2025</v>
      </c>
      <c r="E134" t="s">
        <v>15</v>
      </c>
      <c r="F134" t="s">
        <v>2695</v>
      </c>
      <c r="G134" t="s">
        <v>541</v>
      </c>
      <c r="H134" s="1">
        <v>42088</v>
      </c>
      <c r="I134" t="s">
        <v>33</v>
      </c>
    </row>
    <row r="135" spans="1:10" x14ac:dyDescent="0.25">
      <c r="A135" t="str">
        <f>_xlfn.TEXTJOIN(" ",1,Licencje[[#This Row],[Nazwisko]],Licencje[[#This Row],[Imię]])</f>
        <v>WAKULUK Gabriel</v>
      </c>
      <c r="B135" t="s">
        <v>14</v>
      </c>
      <c r="C135" t="s">
        <v>2696</v>
      </c>
      <c r="D135">
        <v>2025</v>
      </c>
      <c r="E135" t="s">
        <v>10</v>
      </c>
      <c r="F135" t="s">
        <v>2697</v>
      </c>
      <c r="G135" t="s">
        <v>69</v>
      </c>
      <c r="H135" s="1">
        <v>42249</v>
      </c>
      <c r="I135" t="s">
        <v>33</v>
      </c>
    </row>
    <row r="136" spans="1:10" x14ac:dyDescent="0.25">
      <c r="A136" t="str">
        <f>_xlfn.TEXTJOIN(" ",1,Licencje[[#This Row],[Nazwisko]],Licencje[[#This Row],[Imię]])</f>
        <v>WORONKO Alicja</v>
      </c>
      <c r="B136" t="s">
        <v>9</v>
      </c>
      <c r="C136" t="s">
        <v>2698</v>
      </c>
      <c r="D136">
        <v>2025</v>
      </c>
      <c r="E136" t="s">
        <v>15</v>
      </c>
      <c r="F136" t="s">
        <v>2699</v>
      </c>
      <c r="G136" t="s">
        <v>22</v>
      </c>
      <c r="H136" s="1">
        <v>42008</v>
      </c>
      <c r="I136" t="s">
        <v>33</v>
      </c>
    </row>
    <row r="137" spans="1:10" x14ac:dyDescent="0.25">
      <c r="A137" t="str">
        <f>_xlfn.TEXTJOIN(" ",1,Licencje[[#This Row],[Nazwisko]],Licencje[[#This Row],[Imię]])</f>
        <v>YUSHKEVICH Karalina</v>
      </c>
      <c r="B137" t="s">
        <v>9</v>
      </c>
      <c r="C137" t="s">
        <v>2700</v>
      </c>
      <c r="D137">
        <v>2025</v>
      </c>
      <c r="E137" t="s">
        <v>10</v>
      </c>
      <c r="F137" t="s">
        <v>2701</v>
      </c>
      <c r="G137" t="s">
        <v>2702</v>
      </c>
      <c r="H137" s="1">
        <v>42294</v>
      </c>
      <c r="I137" t="s">
        <v>33</v>
      </c>
    </row>
    <row r="138" spans="1:10" x14ac:dyDescent="0.25">
      <c r="A138" t="str">
        <f>_xlfn.TEXTJOIN(" ",1,Licencje[[#This Row],[Nazwisko]],Licencje[[#This Row],[Imię]])</f>
        <v>ZAJKOWSKA Zofia</v>
      </c>
      <c r="B138" t="s">
        <v>9</v>
      </c>
      <c r="C138" t="s">
        <v>2703</v>
      </c>
      <c r="D138">
        <v>2025</v>
      </c>
      <c r="E138" t="s">
        <v>10</v>
      </c>
      <c r="F138" t="s">
        <v>1226</v>
      </c>
      <c r="G138" t="s">
        <v>72</v>
      </c>
      <c r="H138" s="1">
        <v>42333</v>
      </c>
      <c r="I138" t="s">
        <v>33</v>
      </c>
    </row>
    <row r="139" spans="1:10" x14ac:dyDescent="0.25">
      <c r="A139" t="str">
        <f>_xlfn.TEXTJOIN(" ",1,Licencje[[#This Row],[Nazwisko]],Licencje[[#This Row],[Imię]])</f>
        <v>YUSHKEVICH Uladzislau</v>
      </c>
      <c r="B139" t="s">
        <v>14</v>
      </c>
      <c r="C139" t="s">
        <v>2704</v>
      </c>
      <c r="D139">
        <v>2025</v>
      </c>
      <c r="E139" t="s">
        <v>21</v>
      </c>
      <c r="F139" t="s">
        <v>2701</v>
      </c>
      <c r="G139" t="s">
        <v>2705</v>
      </c>
      <c r="H139" s="1">
        <v>41203</v>
      </c>
      <c r="I139" t="s">
        <v>33</v>
      </c>
    </row>
    <row r="140" spans="1:10" x14ac:dyDescent="0.25">
      <c r="A140" t="str">
        <f>_xlfn.TEXTJOIN(" ",1,Licencje[[#This Row],[Nazwisko]],Licencje[[#This Row],[Imię]])</f>
        <v>CHORĄŻY Katarzyna</v>
      </c>
      <c r="B140" t="s">
        <v>9</v>
      </c>
      <c r="C140" t="s">
        <v>2706</v>
      </c>
      <c r="D140">
        <v>2025</v>
      </c>
      <c r="E140" t="s">
        <v>1398</v>
      </c>
      <c r="F140" t="s">
        <v>2707</v>
      </c>
      <c r="G140" t="s">
        <v>257</v>
      </c>
      <c r="H140" s="1">
        <v>40391</v>
      </c>
      <c r="I140" t="s">
        <v>130</v>
      </c>
    </row>
    <row r="141" spans="1:10" x14ac:dyDescent="0.25">
      <c r="A141" t="str">
        <f>_xlfn.TEXTJOIN(" ",1,Licencje[[#This Row],[Nazwisko]],Licencje[[#This Row],[Imię]])</f>
        <v>GUST Julia</v>
      </c>
      <c r="B141" t="s">
        <v>9</v>
      </c>
      <c r="C141" t="s">
        <v>2708</v>
      </c>
      <c r="D141">
        <v>2025</v>
      </c>
      <c r="E141" t="s">
        <v>430</v>
      </c>
      <c r="F141" t="s">
        <v>2709</v>
      </c>
      <c r="G141" t="s">
        <v>64</v>
      </c>
      <c r="H141" s="1">
        <v>42753</v>
      </c>
      <c r="I141" t="s">
        <v>315</v>
      </c>
      <c r="J141" t="s">
        <v>1152</v>
      </c>
    </row>
    <row r="142" spans="1:10" x14ac:dyDescent="0.25">
      <c r="A142" t="str">
        <f>_xlfn.TEXTJOIN(" ",1,Licencje[[#This Row],[Nazwisko]],Licencje[[#This Row],[Imię]])</f>
        <v>JANICKA Zofia</v>
      </c>
      <c r="B142" t="s">
        <v>9</v>
      </c>
      <c r="C142" t="s">
        <v>2710</v>
      </c>
      <c r="D142">
        <v>2025</v>
      </c>
      <c r="E142" t="s">
        <v>432</v>
      </c>
      <c r="F142" t="s">
        <v>2711</v>
      </c>
      <c r="G142" t="s">
        <v>72</v>
      </c>
      <c r="H142" s="1">
        <v>43985</v>
      </c>
      <c r="I142" t="s">
        <v>315</v>
      </c>
    </row>
    <row r="143" spans="1:10" x14ac:dyDescent="0.25">
      <c r="A143" t="str">
        <f>_xlfn.TEXTJOIN(" ",1,Licencje[[#This Row],[Nazwisko]],Licencje[[#This Row],[Imię]])</f>
        <v>KONERA Roman</v>
      </c>
      <c r="B143" t="s">
        <v>14</v>
      </c>
      <c r="C143" t="s">
        <v>2712</v>
      </c>
      <c r="D143">
        <v>2025</v>
      </c>
      <c r="E143" t="s">
        <v>1422</v>
      </c>
      <c r="F143" t="s">
        <v>2182</v>
      </c>
      <c r="G143" t="s">
        <v>379</v>
      </c>
      <c r="H143" s="1">
        <v>19649</v>
      </c>
      <c r="I143" t="s">
        <v>315</v>
      </c>
    </row>
    <row r="144" spans="1:10" x14ac:dyDescent="0.25">
      <c r="A144" t="str">
        <f>_xlfn.TEXTJOIN(" ",1,Licencje[[#This Row],[Nazwisko]],Licencje[[#This Row],[Imię]])</f>
        <v>ŻEGOTA Damian</v>
      </c>
      <c r="B144" t="s">
        <v>14</v>
      </c>
      <c r="C144" t="s">
        <v>2713</v>
      </c>
      <c r="D144">
        <v>2025</v>
      </c>
      <c r="E144" t="s">
        <v>432</v>
      </c>
      <c r="F144" t="s">
        <v>2714</v>
      </c>
      <c r="G144" t="s">
        <v>74</v>
      </c>
      <c r="H144" s="1">
        <v>43578</v>
      </c>
      <c r="I144" t="s">
        <v>315</v>
      </c>
    </row>
    <row r="145" spans="1:10" x14ac:dyDescent="0.25">
      <c r="A145" t="str">
        <f>_xlfn.TEXTJOIN(" ",1,Licencje[[#This Row],[Nazwisko]],Licencje[[#This Row],[Imię]])</f>
        <v>WÓJCIK Hanna</v>
      </c>
      <c r="B145" t="s">
        <v>9</v>
      </c>
      <c r="C145" t="s">
        <v>2715</v>
      </c>
      <c r="D145">
        <v>2025</v>
      </c>
      <c r="E145" t="s">
        <v>432</v>
      </c>
      <c r="F145" t="s">
        <v>226</v>
      </c>
      <c r="G145" t="s">
        <v>122</v>
      </c>
      <c r="H145" s="1">
        <v>43453</v>
      </c>
      <c r="I145" t="s">
        <v>315</v>
      </c>
      <c r="J145" t="s">
        <v>1363</v>
      </c>
    </row>
    <row r="146" spans="1:10" x14ac:dyDescent="0.25">
      <c r="A146" t="str">
        <f>_xlfn.TEXTJOIN(" ",1,Licencje[[#This Row],[Nazwisko]],Licencje[[#This Row],[Imię]])</f>
        <v>PODLASEK Wiktor</v>
      </c>
      <c r="B146" t="s">
        <v>14</v>
      </c>
      <c r="C146" t="s">
        <v>2716</v>
      </c>
      <c r="D146">
        <v>2025</v>
      </c>
      <c r="E146" t="s">
        <v>10</v>
      </c>
      <c r="F146" t="s">
        <v>2717</v>
      </c>
      <c r="G146" t="s">
        <v>39</v>
      </c>
      <c r="H146" s="1">
        <v>42221</v>
      </c>
      <c r="I146" t="s">
        <v>92</v>
      </c>
      <c r="J146" t="s">
        <v>901</v>
      </c>
    </row>
    <row r="147" spans="1:10" x14ac:dyDescent="0.25">
      <c r="A147" t="str">
        <f>_xlfn.TEXTJOIN(" ",1,Licencje[[#This Row],[Nazwisko]],Licencje[[#This Row],[Imię]])</f>
        <v>REBZDA Marianna</v>
      </c>
      <c r="B147" t="s">
        <v>9</v>
      </c>
      <c r="C147" t="s">
        <v>2718</v>
      </c>
      <c r="D147">
        <v>2025</v>
      </c>
      <c r="E147" t="s">
        <v>432</v>
      </c>
      <c r="F147" t="s">
        <v>2719</v>
      </c>
      <c r="G147" t="s">
        <v>1242</v>
      </c>
      <c r="H147" s="1">
        <v>42947</v>
      </c>
      <c r="I147" t="s">
        <v>92</v>
      </c>
      <c r="J147" t="s">
        <v>901</v>
      </c>
    </row>
    <row r="148" spans="1:10" x14ac:dyDescent="0.25">
      <c r="A148" t="str">
        <f>_xlfn.TEXTJOIN(" ",1,Licencje[[#This Row],[Nazwisko]],Licencje[[#This Row],[Imię]])</f>
        <v>LACHOWSKA Lena</v>
      </c>
      <c r="B148" t="s">
        <v>9</v>
      </c>
      <c r="C148" t="s">
        <v>2720</v>
      </c>
      <c r="D148">
        <v>2025</v>
      </c>
      <c r="E148" t="s">
        <v>21</v>
      </c>
      <c r="F148" t="s">
        <v>2721</v>
      </c>
      <c r="G148" t="s">
        <v>87</v>
      </c>
      <c r="H148" s="1">
        <v>41289</v>
      </c>
      <c r="I148" t="s">
        <v>50</v>
      </c>
    </row>
    <row r="149" spans="1:10" x14ac:dyDescent="0.25">
      <c r="A149" t="str">
        <f>_xlfn.TEXTJOIN(" ",1,Licencje[[#This Row],[Nazwisko]],Licencje[[#This Row],[Imię]])</f>
        <v>KIRKER Alicja</v>
      </c>
      <c r="B149" t="s">
        <v>9</v>
      </c>
      <c r="C149" t="s">
        <v>2722</v>
      </c>
      <c r="D149">
        <v>2025</v>
      </c>
      <c r="E149" t="s">
        <v>430</v>
      </c>
      <c r="F149" t="s">
        <v>2723</v>
      </c>
      <c r="G149" t="s">
        <v>22</v>
      </c>
      <c r="H149" s="1">
        <v>42702</v>
      </c>
      <c r="I149" t="s">
        <v>50</v>
      </c>
    </row>
    <row r="150" spans="1:10" x14ac:dyDescent="0.25">
      <c r="A150" t="str">
        <f>_xlfn.TEXTJOIN(" ",1,Licencje[[#This Row],[Nazwisko]],Licencje[[#This Row],[Imię]])</f>
        <v>SZCZEPANSKA Weronika</v>
      </c>
      <c r="B150" t="s">
        <v>9</v>
      </c>
      <c r="C150" t="s">
        <v>2724</v>
      </c>
      <c r="D150">
        <v>2025</v>
      </c>
      <c r="E150" t="s">
        <v>10</v>
      </c>
      <c r="F150" t="s">
        <v>2725</v>
      </c>
      <c r="G150" t="s">
        <v>126</v>
      </c>
      <c r="H150" s="1">
        <v>42531</v>
      </c>
      <c r="I150" t="s">
        <v>50</v>
      </c>
      <c r="J150" t="s">
        <v>2726</v>
      </c>
    </row>
    <row r="151" spans="1:10" x14ac:dyDescent="0.25">
      <c r="A151" t="str">
        <f>_xlfn.TEXTJOIN(" ",1,Licencje[[#This Row],[Nazwisko]],Licencje[[#This Row],[Imię]])</f>
        <v>ZAJĄC Kornelia</v>
      </c>
      <c r="B151" t="s">
        <v>9</v>
      </c>
      <c r="C151" t="s">
        <v>2727</v>
      </c>
      <c r="D151">
        <v>2025</v>
      </c>
      <c r="E151" t="s">
        <v>10</v>
      </c>
      <c r="F151" t="s">
        <v>2728</v>
      </c>
      <c r="G151" t="s">
        <v>65</v>
      </c>
      <c r="H151" s="1">
        <v>42206</v>
      </c>
      <c r="I151" t="s">
        <v>50</v>
      </c>
    </row>
    <row r="152" spans="1:10" x14ac:dyDescent="0.25">
      <c r="A152" t="str">
        <f>_xlfn.TEXTJOIN(" ",1,Licencje[[#This Row],[Nazwisko]],Licencje[[#This Row],[Imię]])</f>
        <v>ŻMUDZIŃSKI Miłosz</v>
      </c>
      <c r="B152" t="s">
        <v>14</v>
      </c>
      <c r="C152" t="s">
        <v>2729</v>
      </c>
      <c r="D152">
        <v>2025</v>
      </c>
      <c r="E152" t="s">
        <v>15</v>
      </c>
      <c r="F152" t="s">
        <v>382</v>
      </c>
      <c r="G152" t="s">
        <v>67</v>
      </c>
      <c r="H152" s="1">
        <v>42068</v>
      </c>
      <c r="I152" t="s">
        <v>50</v>
      </c>
      <c r="J152" t="s">
        <v>2730</v>
      </c>
    </row>
    <row r="153" spans="1:10" x14ac:dyDescent="0.25">
      <c r="A153" t="str">
        <f>_xlfn.TEXTJOIN(" ",1,Licencje[[#This Row],[Nazwisko]],Licencje[[#This Row],[Imię]])</f>
        <v>MACHNICKA Oliwia</v>
      </c>
      <c r="B153" t="s">
        <v>9</v>
      </c>
      <c r="C153" t="s">
        <v>2731</v>
      </c>
      <c r="D153">
        <v>2025</v>
      </c>
      <c r="E153" t="s">
        <v>1395</v>
      </c>
      <c r="F153" t="s">
        <v>184</v>
      </c>
      <c r="G153" t="s">
        <v>77</v>
      </c>
      <c r="H153" s="1">
        <v>40742</v>
      </c>
      <c r="I153" t="s">
        <v>50</v>
      </c>
    </row>
    <row r="154" spans="1:10" x14ac:dyDescent="0.25">
      <c r="A154" t="str">
        <f>_xlfn.TEXTJOIN(" ",1,Licencje[[#This Row],[Nazwisko]],Licencje[[#This Row],[Imię]])</f>
        <v>SYCHOWICZ Urszula</v>
      </c>
      <c r="B154" t="s">
        <v>9</v>
      </c>
      <c r="C154" t="s">
        <v>2732</v>
      </c>
      <c r="D154">
        <v>2025</v>
      </c>
      <c r="E154" t="s">
        <v>1395</v>
      </c>
      <c r="F154" t="s">
        <v>685</v>
      </c>
      <c r="G154" t="s">
        <v>193</v>
      </c>
      <c r="H154" s="1">
        <v>40734</v>
      </c>
      <c r="I154" t="s">
        <v>142</v>
      </c>
      <c r="J154" t="s">
        <v>2733</v>
      </c>
    </row>
    <row r="155" spans="1:10" x14ac:dyDescent="0.25">
      <c r="A155" t="str">
        <f>_xlfn.TEXTJOIN(" ",1,Licencje[[#This Row],[Nazwisko]],Licencje[[#This Row],[Imię]])</f>
        <v>PERZYŃSKI Jan</v>
      </c>
      <c r="B155" t="s">
        <v>14</v>
      </c>
      <c r="C155" t="s">
        <v>2734</v>
      </c>
      <c r="D155">
        <v>2025</v>
      </c>
      <c r="E155" t="s">
        <v>24</v>
      </c>
      <c r="F155" t="s">
        <v>643</v>
      </c>
      <c r="G155" t="s">
        <v>165</v>
      </c>
      <c r="H155" s="1">
        <v>41812</v>
      </c>
      <c r="I155" t="s">
        <v>142</v>
      </c>
      <c r="J155" t="s">
        <v>2735</v>
      </c>
    </row>
    <row r="156" spans="1:10" x14ac:dyDescent="0.25">
      <c r="A156" t="str">
        <f>_xlfn.TEXTJOIN(" ",1,Licencje[[#This Row],[Nazwisko]],Licencje[[#This Row],[Imię]])</f>
        <v>STĘPNIAK Maja</v>
      </c>
      <c r="B156" t="s">
        <v>9</v>
      </c>
      <c r="C156" t="s">
        <v>2736</v>
      </c>
      <c r="D156">
        <v>2025</v>
      </c>
      <c r="E156" t="s">
        <v>15</v>
      </c>
      <c r="F156" t="s">
        <v>2737</v>
      </c>
      <c r="G156" t="s">
        <v>11</v>
      </c>
      <c r="H156" s="1">
        <v>42048</v>
      </c>
      <c r="I156" t="s">
        <v>198</v>
      </c>
      <c r="J156" t="s">
        <v>2738</v>
      </c>
    </row>
    <row r="157" spans="1:10" x14ac:dyDescent="0.25">
      <c r="A157" t="str">
        <f>_xlfn.TEXTJOIN(" ",1,Licencje[[#This Row],[Nazwisko]],Licencje[[#This Row],[Imię]])</f>
        <v>BARTCZAK Nadia</v>
      </c>
      <c r="B157" t="s">
        <v>9</v>
      </c>
      <c r="C157" t="s">
        <v>2739</v>
      </c>
      <c r="D157">
        <v>2025</v>
      </c>
      <c r="E157" t="s">
        <v>15</v>
      </c>
      <c r="F157" t="s">
        <v>2740</v>
      </c>
      <c r="G157" t="s">
        <v>189</v>
      </c>
      <c r="H157" s="1">
        <v>42135</v>
      </c>
      <c r="I157" t="s">
        <v>198</v>
      </c>
      <c r="J157" t="s">
        <v>2738</v>
      </c>
    </row>
    <row r="158" spans="1:10" x14ac:dyDescent="0.25">
      <c r="A158" t="str">
        <f>_xlfn.TEXTJOIN(" ",1,Licencje[[#This Row],[Nazwisko]],Licencje[[#This Row],[Imię]])</f>
        <v>PŁOSIŃSKI Krzysztof</v>
      </c>
      <c r="B158" t="s">
        <v>14</v>
      </c>
      <c r="C158" t="s">
        <v>2741</v>
      </c>
      <c r="D158">
        <v>2025</v>
      </c>
      <c r="E158" t="s">
        <v>15</v>
      </c>
      <c r="F158" t="s">
        <v>2742</v>
      </c>
      <c r="G158" t="s">
        <v>38</v>
      </c>
      <c r="H158" s="1">
        <v>42179</v>
      </c>
      <c r="I158" t="s">
        <v>198</v>
      </c>
      <c r="J158" t="s">
        <v>526</v>
      </c>
    </row>
    <row r="159" spans="1:10" x14ac:dyDescent="0.25">
      <c r="A159" t="str">
        <f>_xlfn.TEXTJOIN(" ",1,Licencje[[#This Row],[Nazwisko]],Licencje[[#This Row],[Imię]])</f>
        <v>SAWICKI Stanisław</v>
      </c>
      <c r="B159" t="s">
        <v>14</v>
      </c>
      <c r="C159" t="s">
        <v>2743</v>
      </c>
      <c r="D159">
        <v>2025</v>
      </c>
      <c r="E159" t="s">
        <v>430</v>
      </c>
      <c r="F159" t="s">
        <v>2744</v>
      </c>
      <c r="G159" t="s">
        <v>62</v>
      </c>
      <c r="H159" s="1">
        <v>42783</v>
      </c>
      <c r="I159" t="s">
        <v>198</v>
      </c>
      <c r="J159" t="s">
        <v>2745</v>
      </c>
    </row>
    <row r="160" spans="1:10" x14ac:dyDescent="0.25">
      <c r="A160" t="str">
        <f>_xlfn.TEXTJOIN(" ",1,Licencje[[#This Row],[Nazwisko]],Licencje[[#This Row],[Imię]])</f>
        <v>JANOWICZ Antonina</v>
      </c>
      <c r="B160" t="s">
        <v>9</v>
      </c>
      <c r="C160" t="s">
        <v>2746</v>
      </c>
      <c r="D160">
        <v>2025</v>
      </c>
      <c r="E160" t="s">
        <v>432</v>
      </c>
      <c r="F160" t="s">
        <v>2747</v>
      </c>
      <c r="G160" t="s">
        <v>108</v>
      </c>
      <c r="H160" s="1">
        <v>42965</v>
      </c>
      <c r="I160" t="s">
        <v>198</v>
      </c>
      <c r="J160" t="s">
        <v>622</v>
      </c>
    </row>
    <row r="161" spans="1:10" x14ac:dyDescent="0.25">
      <c r="A161" t="str">
        <f>_xlfn.TEXTJOIN(" ",1,Licencje[[#This Row],[Nazwisko]],Licencje[[#This Row],[Imię]])</f>
        <v>GIERACH Hanna</v>
      </c>
      <c r="B161" t="s">
        <v>9</v>
      </c>
      <c r="C161" t="s">
        <v>2748</v>
      </c>
      <c r="D161">
        <v>2025</v>
      </c>
      <c r="E161" t="s">
        <v>10</v>
      </c>
      <c r="F161" t="s">
        <v>2749</v>
      </c>
      <c r="G161" t="s">
        <v>122</v>
      </c>
      <c r="H161" s="1">
        <v>42425</v>
      </c>
      <c r="I161" t="s">
        <v>52</v>
      </c>
      <c r="J161" t="s">
        <v>1097</v>
      </c>
    </row>
    <row r="162" spans="1:10" x14ac:dyDescent="0.25">
      <c r="A162" t="str">
        <f>_xlfn.TEXTJOIN(" ",1,Licencje[[#This Row],[Nazwisko]],Licencje[[#This Row],[Imię]])</f>
        <v>ZDUŃSKA Lena</v>
      </c>
      <c r="B162" t="s">
        <v>9</v>
      </c>
      <c r="C162" t="s">
        <v>2750</v>
      </c>
      <c r="D162">
        <v>2025</v>
      </c>
      <c r="E162" t="s">
        <v>432</v>
      </c>
      <c r="F162" t="s">
        <v>2751</v>
      </c>
      <c r="G162" t="s">
        <v>87</v>
      </c>
      <c r="H162" s="1">
        <v>43006</v>
      </c>
      <c r="I162" t="s">
        <v>140</v>
      </c>
      <c r="J162" t="s">
        <v>1120</v>
      </c>
    </row>
    <row r="163" spans="1:10" x14ac:dyDescent="0.25">
      <c r="A163" t="str">
        <f>_xlfn.TEXTJOIN(" ",1,Licencje[[#This Row],[Nazwisko]],Licencje[[#This Row],[Imię]])</f>
        <v>TOMANKIEWICZ Olaf</v>
      </c>
      <c r="B163" t="s">
        <v>14</v>
      </c>
      <c r="C163" t="s">
        <v>2752</v>
      </c>
      <c r="D163">
        <v>2025</v>
      </c>
      <c r="E163" t="s">
        <v>430</v>
      </c>
      <c r="F163" t="s">
        <v>2753</v>
      </c>
      <c r="G163" t="s">
        <v>76</v>
      </c>
      <c r="H163" s="1">
        <v>42780</v>
      </c>
      <c r="I163" t="s">
        <v>140</v>
      </c>
      <c r="J163" t="s">
        <v>1120</v>
      </c>
    </row>
    <row r="164" spans="1:10" x14ac:dyDescent="0.25">
      <c r="A164" t="str">
        <f>_xlfn.TEXTJOIN(" ",1,Licencje[[#This Row],[Nazwisko]],Licencje[[#This Row],[Imię]])</f>
        <v>LEWICKI Jakub</v>
      </c>
      <c r="B164" t="s">
        <v>14</v>
      </c>
      <c r="C164" t="s">
        <v>2754</v>
      </c>
      <c r="D164">
        <v>2025</v>
      </c>
      <c r="E164" t="s">
        <v>432</v>
      </c>
      <c r="F164" t="s">
        <v>2755</v>
      </c>
      <c r="G164" t="s">
        <v>47</v>
      </c>
      <c r="H164" s="1">
        <v>43196</v>
      </c>
      <c r="I164" t="s">
        <v>140</v>
      </c>
      <c r="J164" t="s">
        <v>1120</v>
      </c>
    </row>
    <row r="165" spans="1:10" x14ac:dyDescent="0.25">
      <c r="A165" t="str">
        <f>_xlfn.TEXTJOIN(" ",1,Licencje[[#This Row],[Nazwisko]],Licencje[[#This Row],[Imię]])</f>
        <v>KASZCZUK Barbara</v>
      </c>
      <c r="B165" t="s">
        <v>9</v>
      </c>
      <c r="C165" t="s">
        <v>2756</v>
      </c>
      <c r="D165">
        <v>2025</v>
      </c>
      <c r="E165" t="s">
        <v>432</v>
      </c>
      <c r="F165" t="s">
        <v>2757</v>
      </c>
      <c r="G165" t="s">
        <v>375</v>
      </c>
      <c r="H165" s="1">
        <v>43383</v>
      </c>
      <c r="I165" t="s">
        <v>140</v>
      </c>
      <c r="J165" t="s">
        <v>1120</v>
      </c>
    </row>
    <row r="166" spans="1:10" x14ac:dyDescent="0.25">
      <c r="A166" t="str">
        <f>_xlfn.TEXTJOIN(" ",1,Licencje[[#This Row],[Nazwisko]],Licencje[[#This Row],[Imię]])</f>
        <v>BATHIS Sylwester</v>
      </c>
      <c r="B166" t="s">
        <v>14</v>
      </c>
      <c r="C166" t="s">
        <v>2758</v>
      </c>
      <c r="D166">
        <v>2025</v>
      </c>
      <c r="E166" t="s">
        <v>432</v>
      </c>
      <c r="F166" t="s">
        <v>2759</v>
      </c>
      <c r="G166" t="s">
        <v>2760</v>
      </c>
      <c r="H166" s="1">
        <v>43051</v>
      </c>
      <c r="I166" t="s">
        <v>140</v>
      </c>
      <c r="J166" t="s">
        <v>1120</v>
      </c>
    </row>
    <row r="167" spans="1:10" x14ac:dyDescent="0.25">
      <c r="A167" t="str">
        <f>_xlfn.TEXTJOIN(" ",1,Licencje[[#This Row],[Nazwisko]],Licencje[[#This Row],[Imię]])</f>
        <v>PIEKARSKI Mirosław</v>
      </c>
      <c r="B167" t="s">
        <v>14</v>
      </c>
      <c r="C167" t="s">
        <v>2761</v>
      </c>
      <c r="D167">
        <v>2025</v>
      </c>
      <c r="E167" t="s">
        <v>1422</v>
      </c>
      <c r="F167" t="s">
        <v>2762</v>
      </c>
      <c r="G167" t="s">
        <v>2763</v>
      </c>
      <c r="H167" s="1">
        <v>22618</v>
      </c>
      <c r="I167" t="s">
        <v>1479</v>
      </c>
    </row>
    <row r="168" spans="1:10" x14ac:dyDescent="0.25">
      <c r="A168" t="str">
        <f>_xlfn.TEXTJOIN(" ",1,Licencje[[#This Row],[Nazwisko]],Licencje[[#This Row],[Imię]])</f>
        <v>SZULIK Jagoda</v>
      </c>
      <c r="B168" t="s">
        <v>9</v>
      </c>
      <c r="C168" t="s">
        <v>2764</v>
      </c>
      <c r="D168">
        <v>2025</v>
      </c>
      <c r="E168" t="s">
        <v>1398</v>
      </c>
      <c r="F168" t="s">
        <v>2765</v>
      </c>
      <c r="G168" t="s">
        <v>128</v>
      </c>
      <c r="H168" s="1">
        <v>40361</v>
      </c>
      <c r="I168" t="s">
        <v>2766</v>
      </c>
      <c r="J168" t="s">
        <v>1581</v>
      </c>
    </row>
    <row r="169" spans="1:10" x14ac:dyDescent="0.25">
      <c r="A169" t="str">
        <f>_xlfn.TEXTJOIN(" ",1,Licencje[[#This Row],[Nazwisko]],Licencje[[#This Row],[Imię]])</f>
        <v>GĄSIOR Filip</v>
      </c>
      <c r="B169" t="s">
        <v>14</v>
      </c>
      <c r="C169" t="s">
        <v>2767</v>
      </c>
      <c r="D169">
        <v>2025</v>
      </c>
      <c r="E169" t="s">
        <v>1398</v>
      </c>
      <c r="F169" t="s">
        <v>2768</v>
      </c>
      <c r="G169" t="s">
        <v>31</v>
      </c>
      <c r="H169" s="1">
        <v>40530</v>
      </c>
      <c r="I169" t="s">
        <v>2769</v>
      </c>
      <c r="J169" t="s">
        <v>1581</v>
      </c>
    </row>
    <row r="170" spans="1:10" x14ac:dyDescent="0.25">
      <c r="A170" t="str">
        <f>_xlfn.TEXTJOIN(" ",1,Licencje[[#This Row],[Nazwisko]],Licencje[[#This Row],[Imię]])</f>
        <v>ŚLIFIERSKA Pola</v>
      </c>
      <c r="B170" t="s">
        <v>9</v>
      </c>
      <c r="C170" t="s">
        <v>2770</v>
      </c>
      <c r="D170">
        <v>2025</v>
      </c>
      <c r="E170" t="s">
        <v>432</v>
      </c>
      <c r="F170" t="s">
        <v>2771</v>
      </c>
      <c r="G170" t="s">
        <v>36</v>
      </c>
      <c r="H170" s="1">
        <v>43408</v>
      </c>
      <c r="I170" t="s">
        <v>50</v>
      </c>
    </row>
    <row r="171" spans="1:10" x14ac:dyDescent="0.25">
      <c r="A171" t="str">
        <f>_xlfn.TEXTJOIN(" ",1,Licencje[[#This Row],[Nazwisko]],Licencje[[#This Row],[Imię]])</f>
        <v>ŁUŻAK Zuzanna</v>
      </c>
      <c r="B171" t="s">
        <v>9</v>
      </c>
      <c r="C171" t="s">
        <v>2772</v>
      </c>
      <c r="D171">
        <v>2025</v>
      </c>
      <c r="E171" t="s">
        <v>432</v>
      </c>
      <c r="F171" t="s">
        <v>2773</v>
      </c>
      <c r="G171" t="s">
        <v>23</v>
      </c>
      <c r="H171" s="1">
        <v>43142</v>
      </c>
      <c r="I171" t="s">
        <v>50</v>
      </c>
    </row>
    <row r="172" spans="1:10" x14ac:dyDescent="0.25">
      <c r="A172" t="str">
        <f>_xlfn.TEXTJOIN(" ",1,Licencje[[#This Row],[Nazwisko]],Licencje[[#This Row],[Imię]])</f>
        <v>ŁAZOWSKA Nela</v>
      </c>
      <c r="B172" t="s">
        <v>9</v>
      </c>
      <c r="C172" t="s">
        <v>2774</v>
      </c>
      <c r="D172">
        <v>2025</v>
      </c>
      <c r="E172" t="s">
        <v>10</v>
      </c>
      <c r="F172" t="s">
        <v>2775</v>
      </c>
      <c r="G172" t="s">
        <v>474</v>
      </c>
      <c r="H172" s="1">
        <v>42539</v>
      </c>
      <c r="I172" t="s">
        <v>50</v>
      </c>
    </row>
    <row r="173" spans="1:10" x14ac:dyDescent="0.25">
      <c r="A173" t="str">
        <f>_xlfn.TEXTJOIN(" ",1,Licencje[[#This Row],[Nazwisko]],Licencje[[#This Row],[Imię]])</f>
        <v>BUDZIEJEWSKA Zuzanna</v>
      </c>
      <c r="B173" t="s">
        <v>9</v>
      </c>
      <c r="C173" t="s">
        <v>2776</v>
      </c>
      <c r="D173">
        <v>2025</v>
      </c>
      <c r="E173" t="s">
        <v>432</v>
      </c>
      <c r="F173" t="s">
        <v>2777</v>
      </c>
      <c r="G173" t="s">
        <v>23</v>
      </c>
      <c r="H173" s="1">
        <v>43454</v>
      </c>
      <c r="I173" t="s">
        <v>50</v>
      </c>
    </row>
    <row r="174" spans="1:10" x14ac:dyDescent="0.25">
      <c r="A174" t="str">
        <f>_xlfn.TEXTJOIN(" ",1,Licencje[[#This Row],[Nazwisko]],Licencje[[#This Row],[Imię]])</f>
        <v>STĘPIEŃ Oliwia</v>
      </c>
      <c r="B174" t="s">
        <v>9</v>
      </c>
      <c r="C174" t="s">
        <v>2778</v>
      </c>
      <c r="D174">
        <v>2025</v>
      </c>
      <c r="E174" t="s">
        <v>432</v>
      </c>
      <c r="F174" t="s">
        <v>2779</v>
      </c>
      <c r="G174" t="s">
        <v>77</v>
      </c>
      <c r="H174" s="1">
        <v>43766</v>
      </c>
      <c r="I174" t="s">
        <v>50</v>
      </c>
    </row>
    <row r="175" spans="1:10" x14ac:dyDescent="0.25">
      <c r="A175" t="str">
        <f>_xlfn.TEXTJOIN(" ",1,Licencje[[#This Row],[Nazwisko]],Licencje[[#This Row],[Imię]])</f>
        <v>KARCZEWSKI Artur</v>
      </c>
      <c r="B175" t="s">
        <v>14</v>
      </c>
      <c r="C175" t="s">
        <v>2780</v>
      </c>
      <c r="D175">
        <v>2025</v>
      </c>
      <c r="E175" t="s">
        <v>1422</v>
      </c>
      <c r="F175" t="s">
        <v>2054</v>
      </c>
      <c r="G175" t="s">
        <v>44</v>
      </c>
      <c r="H175" s="1">
        <v>28600</v>
      </c>
      <c r="I175" t="s">
        <v>130</v>
      </c>
    </row>
    <row r="176" spans="1:10" x14ac:dyDescent="0.25">
      <c r="A176" t="str">
        <f>_xlfn.TEXTJOIN(" ",1,Licencje[[#This Row],[Nazwisko]],Licencje[[#This Row],[Imię]])</f>
        <v>DĘBIEC Jan</v>
      </c>
      <c r="B176" t="s">
        <v>14</v>
      </c>
      <c r="C176" t="s">
        <v>2781</v>
      </c>
      <c r="D176">
        <v>2025</v>
      </c>
      <c r="E176" t="s">
        <v>15</v>
      </c>
      <c r="F176" t="s">
        <v>2782</v>
      </c>
      <c r="G176" t="s">
        <v>165</v>
      </c>
      <c r="H176" s="1">
        <v>42170</v>
      </c>
      <c r="I176" t="s">
        <v>97</v>
      </c>
      <c r="J176" t="s">
        <v>137</v>
      </c>
    </row>
    <row r="177" spans="1:10" x14ac:dyDescent="0.25">
      <c r="A177" t="str">
        <f>_xlfn.TEXTJOIN(" ",1,Licencje[[#This Row],[Nazwisko]],Licencje[[#This Row],[Imię]])</f>
        <v>DUSZYŃSKI Filip</v>
      </c>
      <c r="B177" t="s">
        <v>14</v>
      </c>
      <c r="C177" t="s">
        <v>2783</v>
      </c>
      <c r="D177">
        <v>2025</v>
      </c>
      <c r="E177" t="s">
        <v>10</v>
      </c>
      <c r="F177" t="s">
        <v>2784</v>
      </c>
      <c r="G177" t="s">
        <v>31</v>
      </c>
      <c r="H177" s="1">
        <v>42271</v>
      </c>
      <c r="I177" t="s">
        <v>97</v>
      </c>
      <c r="J177" t="s">
        <v>137</v>
      </c>
    </row>
    <row r="178" spans="1:10" x14ac:dyDescent="0.25">
      <c r="A178" t="str">
        <f>_xlfn.TEXTJOIN(" ",1,Licencje[[#This Row],[Nazwisko]],Licencje[[#This Row],[Imię]])</f>
        <v>WERESZKA Zuzanna</v>
      </c>
      <c r="B178" t="s">
        <v>9</v>
      </c>
      <c r="C178" t="s">
        <v>2785</v>
      </c>
      <c r="D178">
        <v>2025</v>
      </c>
      <c r="E178" t="s">
        <v>432</v>
      </c>
      <c r="F178" t="s">
        <v>2786</v>
      </c>
      <c r="G178" t="s">
        <v>23</v>
      </c>
      <c r="H178" s="1">
        <v>43095</v>
      </c>
      <c r="I178" t="s">
        <v>97</v>
      </c>
      <c r="J178" t="s">
        <v>137</v>
      </c>
    </row>
    <row r="179" spans="1:10" x14ac:dyDescent="0.25">
      <c r="A179" t="str">
        <f>_xlfn.TEXTJOIN(" ",1,Licencje[[#This Row],[Nazwisko]],Licencje[[#This Row],[Imię]])</f>
        <v>DZIĄBKOWSKA Natalia</v>
      </c>
      <c r="B179" t="s">
        <v>9</v>
      </c>
      <c r="C179" t="s">
        <v>2787</v>
      </c>
      <c r="D179">
        <v>2025</v>
      </c>
      <c r="E179" t="s">
        <v>432</v>
      </c>
      <c r="F179" t="s">
        <v>2788</v>
      </c>
      <c r="G179" t="s">
        <v>43</v>
      </c>
      <c r="H179" s="1">
        <v>42918</v>
      </c>
      <c r="I179" t="s">
        <v>140</v>
      </c>
      <c r="J179" t="s">
        <v>2789</v>
      </c>
    </row>
    <row r="180" spans="1:10" x14ac:dyDescent="0.25">
      <c r="A180" t="str">
        <f>_xlfn.TEXTJOIN(" ",1,Licencje[[#This Row],[Nazwisko]],Licencje[[#This Row],[Imię]])</f>
        <v>KLINOWSKA Julia</v>
      </c>
      <c r="B180" t="s">
        <v>9</v>
      </c>
      <c r="C180" t="s">
        <v>2790</v>
      </c>
      <c r="D180">
        <v>2025</v>
      </c>
      <c r="E180" t="s">
        <v>430</v>
      </c>
      <c r="F180" t="s">
        <v>2791</v>
      </c>
      <c r="G180" t="s">
        <v>64</v>
      </c>
      <c r="H180" s="1">
        <v>42641</v>
      </c>
      <c r="I180" t="s">
        <v>140</v>
      </c>
      <c r="J180" t="s">
        <v>2789</v>
      </c>
    </row>
    <row r="181" spans="1:10" x14ac:dyDescent="0.25">
      <c r="A181" t="str">
        <f>_xlfn.TEXTJOIN(" ",1,Licencje[[#This Row],[Nazwisko]],Licencje[[#This Row],[Imię]])</f>
        <v>MASZLANKA Aleksander</v>
      </c>
      <c r="B181" t="s">
        <v>14</v>
      </c>
      <c r="C181" t="s">
        <v>2792</v>
      </c>
      <c r="D181">
        <v>2025</v>
      </c>
      <c r="E181" t="s">
        <v>432</v>
      </c>
      <c r="F181" t="s">
        <v>2793</v>
      </c>
      <c r="G181" t="s">
        <v>35</v>
      </c>
      <c r="H181" s="1">
        <v>43018</v>
      </c>
      <c r="I181" t="s">
        <v>140</v>
      </c>
      <c r="J181" t="s">
        <v>1302</v>
      </c>
    </row>
    <row r="182" spans="1:10" x14ac:dyDescent="0.25">
      <c r="A182" t="str">
        <f>_xlfn.TEXTJOIN(" ",1,Licencje[[#This Row],[Nazwisko]],Licencje[[#This Row],[Imię]])</f>
        <v>OŻAROWSKA Zuzanna</v>
      </c>
      <c r="B182" t="s">
        <v>9</v>
      </c>
      <c r="C182" t="s">
        <v>2794</v>
      </c>
      <c r="D182">
        <v>2025</v>
      </c>
      <c r="E182" t="s">
        <v>432</v>
      </c>
      <c r="F182" t="s">
        <v>2795</v>
      </c>
      <c r="G182" t="s">
        <v>23</v>
      </c>
      <c r="H182" s="1">
        <v>43180</v>
      </c>
      <c r="I182" t="s">
        <v>140</v>
      </c>
      <c r="J182" t="s">
        <v>1120</v>
      </c>
    </row>
    <row r="183" spans="1:10" x14ac:dyDescent="0.25">
      <c r="A183" t="str">
        <f>_xlfn.TEXTJOIN(" ",1,Licencje[[#This Row],[Nazwisko]],Licencje[[#This Row],[Imię]])</f>
        <v>KARPAU Makar</v>
      </c>
      <c r="B183" t="s">
        <v>14</v>
      </c>
      <c r="C183" t="s">
        <v>2796</v>
      </c>
      <c r="D183">
        <v>2025</v>
      </c>
      <c r="E183" t="s">
        <v>15</v>
      </c>
      <c r="F183" t="s">
        <v>2797</v>
      </c>
      <c r="G183" t="s">
        <v>2798</v>
      </c>
      <c r="H183" s="1">
        <v>42185</v>
      </c>
      <c r="I183" t="s">
        <v>45</v>
      </c>
    </row>
    <row r="184" spans="1:10" x14ac:dyDescent="0.25">
      <c r="A184" t="str">
        <f>_xlfn.TEXTJOIN(" ",1,Licencje[[#This Row],[Nazwisko]],Licencje[[#This Row],[Imię]])</f>
        <v>DOMAŃSKA Antonina</v>
      </c>
      <c r="B184" t="s">
        <v>9</v>
      </c>
      <c r="C184" t="s">
        <v>2799</v>
      </c>
      <c r="D184">
        <v>2025</v>
      </c>
      <c r="E184" t="s">
        <v>1498</v>
      </c>
      <c r="F184" t="s">
        <v>2800</v>
      </c>
      <c r="G184" t="s">
        <v>108</v>
      </c>
      <c r="H184" s="1">
        <v>39686</v>
      </c>
      <c r="I184" t="s">
        <v>97</v>
      </c>
    </row>
    <row r="185" spans="1:10" x14ac:dyDescent="0.25">
      <c r="A185" t="str">
        <f>_xlfn.TEXTJOIN(" ",1,Licencje[[#This Row],[Nazwisko]],Licencje[[#This Row],[Imię]])</f>
        <v>SŁOMIŃSKA Dominika</v>
      </c>
      <c r="B185" t="s">
        <v>9</v>
      </c>
      <c r="C185" t="s">
        <v>2801</v>
      </c>
      <c r="D185">
        <v>2025</v>
      </c>
      <c r="E185" t="s">
        <v>21</v>
      </c>
      <c r="F185" t="s">
        <v>2802</v>
      </c>
      <c r="G185" t="s">
        <v>116</v>
      </c>
      <c r="H185" s="1">
        <v>41409</v>
      </c>
      <c r="I185" t="s">
        <v>151</v>
      </c>
      <c r="J185" t="s">
        <v>2803</v>
      </c>
    </row>
    <row r="186" spans="1:10" x14ac:dyDescent="0.25">
      <c r="A186" t="str">
        <f>_xlfn.TEXTJOIN(" ",1,Licencje[[#This Row],[Nazwisko]],Licencje[[#This Row],[Imię]])</f>
        <v>KRYCHNIAK Magdalena</v>
      </c>
      <c r="B186" t="s">
        <v>9</v>
      </c>
      <c r="C186" t="s">
        <v>2804</v>
      </c>
      <c r="D186">
        <v>2025</v>
      </c>
      <c r="E186" t="s">
        <v>1422</v>
      </c>
      <c r="F186" t="s">
        <v>2805</v>
      </c>
      <c r="G186" t="s">
        <v>93</v>
      </c>
      <c r="H186" s="1">
        <v>27691</v>
      </c>
      <c r="I186" t="s">
        <v>89</v>
      </c>
    </row>
    <row r="187" spans="1:10" x14ac:dyDescent="0.25">
      <c r="A187" t="str">
        <f>_xlfn.TEXTJOIN(" ",1,Licencje[[#This Row],[Nazwisko]],Licencje[[#This Row],[Imię]])</f>
        <v>Khamidulin Ibragim</v>
      </c>
      <c r="B187" t="s">
        <v>14</v>
      </c>
      <c r="C187" t="s">
        <v>2806</v>
      </c>
      <c r="D187">
        <v>2025</v>
      </c>
      <c r="E187" t="s">
        <v>24</v>
      </c>
      <c r="F187" t="s">
        <v>2807</v>
      </c>
      <c r="G187" t="s">
        <v>2808</v>
      </c>
      <c r="H187" s="1">
        <v>41792</v>
      </c>
      <c r="I187" t="s">
        <v>89</v>
      </c>
      <c r="J187" t="s">
        <v>241</v>
      </c>
    </row>
    <row r="188" spans="1:10" x14ac:dyDescent="0.25">
      <c r="A188" t="str">
        <f>_xlfn.TEXTJOIN(" ",1,Licencje[[#This Row],[Nazwisko]],Licencje[[#This Row],[Imię]])</f>
        <v>Khamidulina Adiya</v>
      </c>
      <c r="B188" t="s">
        <v>9</v>
      </c>
      <c r="C188" t="s">
        <v>2809</v>
      </c>
      <c r="D188">
        <v>2025</v>
      </c>
      <c r="E188" t="s">
        <v>430</v>
      </c>
      <c r="F188" t="s">
        <v>2810</v>
      </c>
      <c r="G188" t="s">
        <v>2811</v>
      </c>
      <c r="H188" s="1">
        <v>42906</v>
      </c>
      <c r="I188" t="s">
        <v>89</v>
      </c>
      <c r="J188" t="s">
        <v>241</v>
      </c>
    </row>
    <row r="189" spans="1:10" x14ac:dyDescent="0.25">
      <c r="A189" t="str">
        <f>_xlfn.TEXTJOIN(" ",1,Licencje[[#This Row],[Nazwisko]],Licencje[[#This Row],[Imię]])</f>
        <v>LUPAN Solomiia</v>
      </c>
      <c r="B189" t="s">
        <v>9</v>
      </c>
      <c r="C189" t="s">
        <v>2812</v>
      </c>
      <c r="D189">
        <v>2025</v>
      </c>
      <c r="E189" t="s">
        <v>430</v>
      </c>
      <c r="F189" t="s">
        <v>2813</v>
      </c>
      <c r="G189" t="s">
        <v>2814</v>
      </c>
      <c r="H189" s="1">
        <v>42579</v>
      </c>
      <c r="I189" t="s">
        <v>89</v>
      </c>
      <c r="J189" t="s">
        <v>241</v>
      </c>
    </row>
    <row r="190" spans="1:10" x14ac:dyDescent="0.25">
      <c r="A190" t="str">
        <f>_xlfn.TEXTJOIN(" ",1,Licencje[[#This Row],[Nazwisko]],Licencje[[#This Row],[Imię]])</f>
        <v>NESTER Ewelina</v>
      </c>
      <c r="B190" t="s">
        <v>9</v>
      </c>
      <c r="C190" t="s">
        <v>2815</v>
      </c>
      <c r="D190">
        <v>2025</v>
      </c>
      <c r="E190" t="s">
        <v>430</v>
      </c>
      <c r="F190" t="s">
        <v>2816</v>
      </c>
      <c r="G190" t="s">
        <v>2817</v>
      </c>
      <c r="H190" s="1">
        <v>42742</v>
      </c>
      <c r="I190" t="s">
        <v>89</v>
      </c>
      <c r="J190" t="s">
        <v>241</v>
      </c>
    </row>
    <row r="191" spans="1:10" x14ac:dyDescent="0.25">
      <c r="A191" t="str">
        <f>_xlfn.TEXTJOIN(" ",1,Licencje[[#This Row],[Nazwisko]],Licencje[[#This Row],[Imię]])</f>
        <v>MĘDRYCKI Jakub</v>
      </c>
      <c r="B191" t="s">
        <v>14</v>
      </c>
      <c r="C191" t="s">
        <v>2818</v>
      </c>
      <c r="D191">
        <v>2025</v>
      </c>
      <c r="E191" t="s">
        <v>1395</v>
      </c>
      <c r="F191" t="s">
        <v>429</v>
      </c>
      <c r="G191" t="s">
        <v>47</v>
      </c>
      <c r="H191" s="1">
        <v>40803</v>
      </c>
      <c r="I191" t="s">
        <v>33</v>
      </c>
    </row>
    <row r="192" spans="1:10" x14ac:dyDescent="0.25">
      <c r="A192" t="str">
        <f>_xlfn.TEXTJOIN(" ",1,Licencje[[#This Row],[Nazwisko]],Licencje[[#This Row],[Imię]])</f>
        <v>CHARYTON Julia</v>
      </c>
      <c r="B192" t="s">
        <v>9</v>
      </c>
      <c r="C192" t="s">
        <v>2819</v>
      </c>
      <c r="D192">
        <v>2025</v>
      </c>
      <c r="E192" t="s">
        <v>1441</v>
      </c>
      <c r="F192" t="s">
        <v>2820</v>
      </c>
      <c r="G192" t="s">
        <v>64</v>
      </c>
      <c r="H192" s="1">
        <v>40283</v>
      </c>
      <c r="I192" t="s">
        <v>140</v>
      </c>
      <c r="J192" t="s">
        <v>2821</v>
      </c>
    </row>
    <row r="193" spans="1:10" x14ac:dyDescent="0.25">
      <c r="A193" t="str">
        <f>_xlfn.TEXTJOIN(" ",1,Licencje[[#This Row],[Nazwisko]],Licencje[[#This Row],[Imię]])</f>
        <v>CHERNIK Mila</v>
      </c>
      <c r="B193" t="s">
        <v>9</v>
      </c>
      <c r="C193" t="s">
        <v>2822</v>
      </c>
      <c r="D193">
        <v>2025</v>
      </c>
      <c r="E193" t="s">
        <v>10</v>
      </c>
      <c r="F193" t="s">
        <v>530</v>
      </c>
      <c r="G193" t="s">
        <v>2823</v>
      </c>
      <c r="H193" s="1">
        <v>42383</v>
      </c>
      <c r="I193" t="s">
        <v>59</v>
      </c>
      <c r="J193" t="s">
        <v>1235</v>
      </c>
    </row>
    <row r="194" spans="1:10" x14ac:dyDescent="0.25">
      <c r="A194" t="str">
        <f>_xlfn.TEXTJOIN(" ",1,Licencje[[#This Row],[Nazwisko]],Licencje[[#This Row],[Imię]])</f>
        <v>SOBIECH Liliana</v>
      </c>
      <c r="B194" t="s">
        <v>9</v>
      </c>
      <c r="C194" t="s">
        <v>2824</v>
      </c>
      <c r="D194">
        <v>2025</v>
      </c>
      <c r="E194" t="s">
        <v>10</v>
      </c>
      <c r="F194" t="s">
        <v>2825</v>
      </c>
      <c r="G194" t="s">
        <v>104</v>
      </c>
      <c r="H194" s="1">
        <v>42195</v>
      </c>
      <c r="I194" t="s">
        <v>71</v>
      </c>
    </row>
    <row r="195" spans="1:10" x14ac:dyDescent="0.25">
      <c r="A195" t="str">
        <f>_xlfn.TEXTJOIN(" ",1,Licencje[[#This Row],[Nazwisko]],Licencje[[#This Row],[Imię]])</f>
        <v>ANDRASZEK Kacper</v>
      </c>
      <c r="B195" t="s">
        <v>14</v>
      </c>
      <c r="C195" t="s">
        <v>2826</v>
      </c>
      <c r="D195">
        <v>2025</v>
      </c>
      <c r="E195" t="s">
        <v>24</v>
      </c>
      <c r="F195" t="s">
        <v>2827</v>
      </c>
      <c r="G195" t="s">
        <v>70</v>
      </c>
      <c r="H195" s="1">
        <v>41533</v>
      </c>
      <c r="I195" t="s">
        <v>33</v>
      </c>
    </row>
    <row r="196" spans="1:10" x14ac:dyDescent="0.25">
      <c r="A196" t="str">
        <f>_xlfn.TEXTJOIN(" ",1,Licencje[[#This Row],[Nazwisko]],Licencje[[#This Row],[Imię]])</f>
        <v>KRYSZTOPOWICZ Michał</v>
      </c>
      <c r="B196" t="s">
        <v>14</v>
      </c>
      <c r="C196" t="s">
        <v>2828</v>
      </c>
      <c r="D196">
        <v>2025</v>
      </c>
      <c r="E196" t="s">
        <v>10</v>
      </c>
      <c r="F196" t="s">
        <v>2829</v>
      </c>
      <c r="G196" t="s">
        <v>49</v>
      </c>
      <c r="H196" s="1">
        <v>42295</v>
      </c>
      <c r="I196" t="s">
        <v>59</v>
      </c>
    </row>
    <row r="197" spans="1:10" x14ac:dyDescent="0.25">
      <c r="A197" t="str">
        <f>_xlfn.TEXTJOIN(" ",1,Licencje[[#This Row],[Nazwisko]],Licencje[[#This Row],[Imię]])</f>
        <v>SOSIEDOV Arsenii</v>
      </c>
      <c r="B197" t="s">
        <v>14</v>
      </c>
      <c r="C197" t="s">
        <v>2830</v>
      </c>
      <c r="D197">
        <v>2025</v>
      </c>
      <c r="E197" t="s">
        <v>24</v>
      </c>
      <c r="F197" t="s">
        <v>2831</v>
      </c>
      <c r="G197" t="s">
        <v>2832</v>
      </c>
      <c r="H197" s="1">
        <v>41480</v>
      </c>
      <c r="I197" t="s">
        <v>130</v>
      </c>
      <c r="J197" t="s">
        <v>2833</v>
      </c>
    </row>
    <row r="198" spans="1:10" x14ac:dyDescent="0.25">
      <c r="A198" t="str">
        <f>_xlfn.TEXTJOIN(" ",1,Licencje[[#This Row],[Nazwisko]],Licencje[[#This Row],[Imię]])</f>
        <v>BIELONKO Piotr</v>
      </c>
      <c r="B198" t="s">
        <v>14</v>
      </c>
      <c r="C198" t="s">
        <v>2834</v>
      </c>
      <c r="D198">
        <v>2025</v>
      </c>
      <c r="E198" t="s">
        <v>10</v>
      </c>
      <c r="F198" t="s">
        <v>1673</v>
      </c>
      <c r="G198" t="s">
        <v>90</v>
      </c>
      <c r="H198" s="1">
        <v>42269</v>
      </c>
      <c r="I198" t="s">
        <v>71</v>
      </c>
    </row>
    <row r="199" spans="1:10" x14ac:dyDescent="0.25">
      <c r="A199" t="str">
        <f>_xlfn.TEXTJOIN(" ",1,Licencje[[#This Row],[Nazwisko]],Licencje[[#This Row],[Imię]])</f>
        <v>BŁAHUSZEWSKI Wiktor</v>
      </c>
      <c r="B199" t="s">
        <v>14</v>
      </c>
      <c r="C199" t="s">
        <v>2835</v>
      </c>
      <c r="D199">
        <v>2025</v>
      </c>
      <c r="E199" t="s">
        <v>15</v>
      </c>
      <c r="F199" t="s">
        <v>2836</v>
      </c>
      <c r="G199" t="s">
        <v>39</v>
      </c>
      <c r="H199" s="1">
        <v>42131</v>
      </c>
      <c r="I199" t="s">
        <v>71</v>
      </c>
    </row>
    <row r="200" spans="1:10" x14ac:dyDescent="0.25">
      <c r="A200" t="str">
        <f>_xlfn.TEXTJOIN(" ",1,Licencje[[#This Row],[Nazwisko]],Licencje[[#This Row],[Imię]])</f>
        <v>BUKA Yana</v>
      </c>
      <c r="B200" t="s">
        <v>9</v>
      </c>
      <c r="C200" t="s">
        <v>2837</v>
      </c>
      <c r="D200">
        <v>2025</v>
      </c>
      <c r="E200" t="s">
        <v>15</v>
      </c>
      <c r="F200" t="s">
        <v>2838</v>
      </c>
      <c r="G200" t="s">
        <v>2839</v>
      </c>
      <c r="H200" s="1">
        <v>42050</v>
      </c>
      <c r="I200" t="s">
        <v>71</v>
      </c>
    </row>
    <row r="201" spans="1:10" x14ac:dyDescent="0.25">
      <c r="A201" t="str">
        <f>_xlfn.TEXTJOIN(" ",1,Licencje[[#This Row],[Nazwisko]],Licencje[[#This Row],[Imię]])</f>
        <v>CHOLEWA Julia</v>
      </c>
      <c r="B201" t="s">
        <v>9</v>
      </c>
      <c r="C201" t="s">
        <v>2840</v>
      </c>
      <c r="D201">
        <v>2025</v>
      </c>
      <c r="E201" t="s">
        <v>10</v>
      </c>
      <c r="F201" t="s">
        <v>1468</v>
      </c>
      <c r="G201" t="s">
        <v>64</v>
      </c>
      <c r="H201" s="1">
        <v>42214</v>
      </c>
      <c r="I201" t="s">
        <v>71</v>
      </c>
    </row>
    <row r="202" spans="1:10" x14ac:dyDescent="0.25">
      <c r="A202" t="str">
        <f>_xlfn.TEXTJOIN(" ",1,Licencje[[#This Row],[Nazwisko]],Licencje[[#This Row],[Imię]])</f>
        <v>CHOLEWA Maja</v>
      </c>
      <c r="B202" t="s">
        <v>9</v>
      </c>
      <c r="C202" t="s">
        <v>2841</v>
      </c>
      <c r="D202">
        <v>2025</v>
      </c>
      <c r="E202" t="s">
        <v>10</v>
      </c>
      <c r="F202" t="s">
        <v>1468</v>
      </c>
      <c r="G202" t="s">
        <v>11</v>
      </c>
      <c r="H202" s="1">
        <v>42214</v>
      </c>
      <c r="I202" t="s">
        <v>71</v>
      </c>
    </row>
    <row r="203" spans="1:10" x14ac:dyDescent="0.25">
      <c r="A203" t="str">
        <f>_xlfn.TEXTJOIN(" ",1,Licencje[[#This Row],[Nazwisko]],Licencje[[#This Row],[Imię]])</f>
        <v>DĄBROWSKI Dominik</v>
      </c>
      <c r="B203" t="s">
        <v>14</v>
      </c>
      <c r="C203" t="s">
        <v>2842</v>
      </c>
      <c r="D203">
        <v>2025</v>
      </c>
      <c r="E203" t="s">
        <v>15</v>
      </c>
      <c r="F203" t="s">
        <v>1487</v>
      </c>
      <c r="G203" t="s">
        <v>1855</v>
      </c>
      <c r="H203" s="1">
        <v>42022</v>
      </c>
      <c r="I203" t="s">
        <v>71</v>
      </c>
    </row>
    <row r="204" spans="1:10" x14ac:dyDescent="0.25">
      <c r="A204" t="str">
        <f>_xlfn.TEXTJOIN(" ",1,Licencje[[#This Row],[Nazwisko]],Licencje[[#This Row],[Imię]])</f>
        <v>DZIKOWICKI Rodion</v>
      </c>
      <c r="B204" t="s">
        <v>14</v>
      </c>
      <c r="C204" t="s">
        <v>2843</v>
      </c>
      <c r="D204">
        <v>2025</v>
      </c>
      <c r="E204" t="s">
        <v>15</v>
      </c>
      <c r="F204" t="s">
        <v>2844</v>
      </c>
      <c r="G204" t="s">
        <v>2845</v>
      </c>
      <c r="H204" s="1">
        <v>41993</v>
      </c>
      <c r="I204" t="s">
        <v>71</v>
      </c>
    </row>
    <row r="205" spans="1:10" x14ac:dyDescent="0.25">
      <c r="A205" t="str">
        <f>_xlfn.TEXTJOIN(" ",1,Licencje[[#This Row],[Nazwisko]],Licencje[[#This Row],[Imię]])</f>
        <v>GAŁUSZEWSKI Tymon</v>
      </c>
      <c r="B205" t="s">
        <v>14</v>
      </c>
      <c r="C205" t="s">
        <v>2846</v>
      </c>
      <c r="D205">
        <v>2025</v>
      </c>
      <c r="E205" t="s">
        <v>15</v>
      </c>
      <c r="F205" t="s">
        <v>2847</v>
      </c>
      <c r="G205" t="s">
        <v>196</v>
      </c>
      <c r="H205" s="1">
        <v>42132</v>
      </c>
      <c r="I205" t="s">
        <v>71</v>
      </c>
    </row>
    <row r="206" spans="1:10" x14ac:dyDescent="0.25">
      <c r="A206" t="str">
        <f>_xlfn.TEXTJOIN(" ",1,Licencje[[#This Row],[Nazwisko]],Licencje[[#This Row],[Imię]])</f>
        <v>GIEREJKO Wiktoria</v>
      </c>
      <c r="B206" t="s">
        <v>9</v>
      </c>
      <c r="C206" t="s">
        <v>2848</v>
      </c>
      <c r="D206">
        <v>2025</v>
      </c>
      <c r="E206" t="s">
        <v>15</v>
      </c>
      <c r="F206" t="s">
        <v>2849</v>
      </c>
      <c r="G206" t="s">
        <v>91</v>
      </c>
      <c r="H206" s="1">
        <v>42027</v>
      </c>
      <c r="I206" t="s">
        <v>71</v>
      </c>
    </row>
    <row r="207" spans="1:10" x14ac:dyDescent="0.25">
      <c r="A207" t="str">
        <f>_xlfn.TEXTJOIN(" ",1,Licencje[[#This Row],[Nazwisko]],Licencje[[#This Row],[Imię]])</f>
        <v>GOŚCIEWSKI Jan</v>
      </c>
      <c r="B207" t="s">
        <v>14</v>
      </c>
      <c r="C207" t="s">
        <v>2850</v>
      </c>
      <c r="D207">
        <v>2025</v>
      </c>
      <c r="E207" t="s">
        <v>10</v>
      </c>
      <c r="F207" t="s">
        <v>2851</v>
      </c>
      <c r="G207" t="s">
        <v>165</v>
      </c>
      <c r="H207" s="1">
        <v>42350</v>
      </c>
      <c r="I207" t="s">
        <v>71</v>
      </c>
    </row>
    <row r="208" spans="1:10" x14ac:dyDescent="0.25">
      <c r="A208" t="str">
        <f>_xlfn.TEXTJOIN(" ",1,Licencje[[#This Row],[Nazwisko]],Licencje[[#This Row],[Imię]])</f>
        <v>GÓRECKI Tymon</v>
      </c>
      <c r="B208" t="s">
        <v>14</v>
      </c>
      <c r="C208" t="s">
        <v>2852</v>
      </c>
      <c r="D208">
        <v>2025</v>
      </c>
      <c r="E208" t="s">
        <v>10</v>
      </c>
      <c r="F208" t="s">
        <v>2853</v>
      </c>
      <c r="G208" t="s">
        <v>196</v>
      </c>
      <c r="H208" s="1">
        <v>42205</v>
      </c>
      <c r="I208" t="s">
        <v>71</v>
      </c>
    </row>
    <row r="209" spans="1:10" x14ac:dyDescent="0.25">
      <c r="A209" t="str">
        <f>_xlfn.TEXTJOIN(" ",1,Licencje[[#This Row],[Nazwisko]],Licencje[[#This Row],[Imię]])</f>
        <v>JARMOC Natalia</v>
      </c>
      <c r="B209" t="s">
        <v>9</v>
      </c>
      <c r="C209" t="s">
        <v>2854</v>
      </c>
      <c r="D209">
        <v>2025</v>
      </c>
      <c r="E209" t="s">
        <v>15</v>
      </c>
      <c r="F209" t="s">
        <v>1470</v>
      </c>
      <c r="G209" t="s">
        <v>43</v>
      </c>
      <c r="H209" s="1">
        <v>42095</v>
      </c>
      <c r="I209" t="s">
        <v>71</v>
      </c>
    </row>
    <row r="210" spans="1:10" x14ac:dyDescent="0.25">
      <c r="A210" t="str">
        <f>_xlfn.TEXTJOIN(" ",1,Licencje[[#This Row],[Nazwisko]],Licencje[[#This Row],[Imię]])</f>
        <v>KASJANOWICZ Paweł</v>
      </c>
      <c r="B210" t="s">
        <v>14</v>
      </c>
      <c r="C210" t="s">
        <v>2855</v>
      </c>
      <c r="D210">
        <v>2025</v>
      </c>
      <c r="E210" t="s">
        <v>15</v>
      </c>
      <c r="F210" t="s">
        <v>887</v>
      </c>
      <c r="G210" t="s">
        <v>16</v>
      </c>
      <c r="H210" s="1">
        <v>42037</v>
      </c>
      <c r="I210" t="s">
        <v>71</v>
      </c>
    </row>
    <row r="211" spans="1:10" x14ac:dyDescent="0.25">
      <c r="A211" t="str">
        <f>_xlfn.TEXTJOIN(" ",1,Licencje[[#This Row],[Nazwisko]],Licencje[[#This Row],[Imię]])</f>
        <v>KUBAJEWSKI Filip</v>
      </c>
      <c r="B211" t="s">
        <v>14</v>
      </c>
      <c r="C211" t="s">
        <v>2856</v>
      </c>
      <c r="D211">
        <v>2025</v>
      </c>
      <c r="E211" t="s">
        <v>10</v>
      </c>
      <c r="F211" t="s">
        <v>2857</v>
      </c>
      <c r="G211" t="s">
        <v>31</v>
      </c>
      <c r="H211" s="1">
        <v>42193</v>
      </c>
      <c r="I211" t="s">
        <v>71</v>
      </c>
    </row>
    <row r="212" spans="1:10" x14ac:dyDescent="0.25">
      <c r="A212" t="str">
        <f>_xlfn.TEXTJOIN(" ",1,Licencje[[#This Row],[Nazwisko]],Licencje[[#This Row],[Imię]])</f>
        <v>ŁUPIŃSKA Zofia</v>
      </c>
      <c r="B212" t="s">
        <v>9</v>
      </c>
      <c r="C212" t="s">
        <v>2858</v>
      </c>
      <c r="D212">
        <v>2025</v>
      </c>
      <c r="E212" t="s">
        <v>10</v>
      </c>
      <c r="F212" t="s">
        <v>2859</v>
      </c>
      <c r="G212" t="s">
        <v>72</v>
      </c>
      <c r="H212" s="1">
        <v>42213</v>
      </c>
      <c r="I212" t="s">
        <v>71</v>
      </c>
    </row>
    <row r="213" spans="1:10" x14ac:dyDescent="0.25">
      <c r="A213" t="str">
        <f>_xlfn.TEXTJOIN(" ",1,Licencje[[#This Row],[Nazwisko]],Licencje[[#This Row],[Imię]])</f>
        <v>MARTYNIUK Jan</v>
      </c>
      <c r="B213" t="s">
        <v>14</v>
      </c>
      <c r="C213" t="s">
        <v>2860</v>
      </c>
      <c r="D213">
        <v>2025</v>
      </c>
      <c r="E213" t="s">
        <v>15</v>
      </c>
      <c r="F213" t="s">
        <v>2861</v>
      </c>
      <c r="G213" t="s">
        <v>165</v>
      </c>
      <c r="H213" s="1">
        <v>42176</v>
      </c>
      <c r="I213" t="s">
        <v>71</v>
      </c>
    </row>
    <row r="214" spans="1:10" x14ac:dyDescent="0.25">
      <c r="A214" t="str">
        <f>_xlfn.TEXTJOIN(" ",1,Licencje[[#This Row],[Nazwisko]],Licencje[[#This Row],[Imię]])</f>
        <v>MIŁKOWSKA Lilianna</v>
      </c>
      <c r="B214" t="s">
        <v>9</v>
      </c>
      <c r="C214" t="s">
        <v>2862</v>
      </c>
      <c r="D214">
        <v>2025</v>
      </c>
      <c r="E214" t="s">
        <v>15</v>
      </c>
      <c r="F214" t="s">
        <v>2863</v>
      </c>
      <c r="G214" t="s">
        <v>381</v>
      </c>
      <c r="H214" s="1">
        <v>42107</v>
      </c>
      <c r="I214" t="s">
        <v>71</v>
      </c>
    </row>
    <row r="215" spans="1:10" x14ac:dyDescent="0.25">
      <c r="A215" t="str">
        <f>_xlfn.TEXTJOIN(" ",1,Licencje[[#This Row],[Nazwisko]],Licencje[[#This Row],[Imię]])</f>
        <v>PIEŚLUK Karina</v>
      </c>
      <c r="B215" t="s">
        <v>9</v>
      </c>
      <c r="C215" t="s">
        <v>2864</v>
      </c>
      <c r="D215">
        <v>2025</v>
      </c>
      <c r="E215" t="s">
        <v>15</v>
      </c>
      <c r="F215" t="s">
        <v>936</v>
      </c>
      <c r="G215" t="s">
        <v>301</v>
      </c>
      <c r="H215" s="1">
        <v>42070</v>
      </c>
      <c r="I215" t="s">
        <v>71</v>
      </c>
    </row>
    <row r="216" spans="1:10" x14ac:dyDescent="0.25">
      <c r="A216" t="str">
        <f>_xlfn.TEXTJOIN(" ",1,Licencje[[#This Row],[Nazwisko]],Licencje[[#This Row],[Imię]])</f>
        <v>PRYMAKA Dziamid</v>
      </c>
      <c r="B216" t="s">
        <v>14</v>
      </c>
      <c r="C216" t="s">
        <v>2865</v>
      </c>
      <c r="D216">
        <v>2025</v>
      </c>
      <c r="E216" t="s">
        <v>10</v>
      </c>
      <c r="F216" t="s">
        <v>2866</v>
      </c>
      <c r="G216" t="s">
        <v>2867</v>
      </c>
      <c r="H216" s="1">
        <v>42227</v>
      </c>
      <c r="I216" t="s">
        <v>71</v>
      </c>
    </row>
    <row r="217" spans="1:10" x14ac:dyDescent="0.25">
      <c r="A217" t="str">
        <f>_xlfn.TEXTJOIN(" ",1,Licencje[[#This Row],[Nazwisko]],Licencje[[#This Row],[Imię]])</f>
        <v>TARASIUK Jakub</v>
      </c>
      <c r="B217" t="s">
        <v>14</v>
      </c>
      <c r="C217" t="s">
        <v>2868</v>
      </c>
      <c r="D217">
        <v>2025</v>
      </c>
      <c r="E217" t="s">
        <v>15</v>
      </c>
      <c r="F217" t="s">
        <v>68</v>
      </c>
      <c r="G217" t="s">
        <v>47</v>
      </c>
      <c r="H217" s="1">
        <v>42044</v>
      </c>
      <c r="I217" t="s">
        <v>71</v>
      </c>
    </row>
    <row r="218" spans="1:10" x14ac:dyDescent="0.25">
      <c r="A218" t="str">
        <f>_xlfn.TEXTJOIN(" ",1,Licencje[[#This Row],[Nazwisko]],Licencje[[#This Row],[Imię]])</f>
        <v>WASILUK Agata</v>
      </c>
      <c r="B218" t="s">
        <v>9</v>
      </c>
      <c r="C218" t="s">
        <v>2869</v>
      </c>
      <c r="D218">
        <v>2025</v>
      </c>
      <c r="E218" t="s">
        <v>10</v>
      </c>
      <c r="F218" t="s">
        <v>1172</v>
      </c>
      <c r="G218" t="s">
        <v>187</v>
      </c>
      <c r="H218" s="1">
        <v>42298</v>
      </c>
      <c r="I218" t="s">
        <v>71</v>
      </c>
    </row>
    <row r="219" spans="1:10" x14ac:dyDescent="0.25">
      <c r="A219" t="str">
        <f>_xlfn.TEXTJOIN(" ",1,Licencje[[#This Row],[Nazwisko]],Licencje[[#This Row],[Imię]])</f>
        <v>WASILUK Zofia</v>
      </c>
      <c r="B219" t="s">
        <v>9</v>
      </c>
      <c r="C219" t="s">
        <v>2870</v>
      </c>
      <c r="D219">
        <v>2025</v>
      </c>
      <c r="E219" t="s">
        <v>10</v>
      </c>
      <c r="F219" t="s">
        <v>1172</v>
      </c>
      <c r="G219" t="s">
        <v>72</v>
      </c>
      <c r="H219" s="1">
        <v>42298</v>
      </c>
      <c r="I219" t="s">
        <v>71</v>
      </c>
    </row>
    <row r="220" spans="1:10" x14ac:dyDescent="0.25">
      <c r="A220" t="str">
        <f>_xlfn.TEXTJOIN(" ",1,Licencje[[#This Row],[Nazwisko]],Licencje[[#This Row],[Imię]])</f>
        <v>WIELGAT Pola</v>
      </c>
      <c r="B220" t="s">
        <v>9</v>
      </c>
      <c r="C220" t="s">
        <v>2871</v>
      </c>
      <c r="D220">
        <v>2025</v>
      </c>
      <c r="E220" t="s">
        <v>15</v>
      </c>
      <c r="F220" t="s">
        <v>2872</v>
      </c>
      <c r="G220" t="s">
        <v>36</v>
      </c>
      <c r="H220" s="1">
        <v>42043</v>
      </c>
      <c r="I220" t="s">
        <v>71</v>
      </c>
    </row>
    <row r="221" spans="1:10" x14ac:dyDescent="0.25">
      <c r="A221" t="str">
        <f>_xlfn.TEXTJOIN(" ",1,Licencje[[#This Row],[Nazwisko]],Licencje[[#This Row],[Imię]])</f>
        <v>ZAGÓRSKA Zofia</v>
      </c>
      <c r="B221" t="s">
        <v>9</v>
      </c>
      <c r="C221" t="s">
        <v>2873</v>
      </c>
      <c r="D221">
        <v>2025</v>
      </c>
      <c r="E221" t="s">
        <v>10</v>
      </c>
      <c r="F221" t="s">
        <v>2874</v>
      </c>
      <c r="G221" t="s">
        <v>72</v>
      </c>
      <c r="H221" s="1">
        <v>42284</v>
      </c>
      <c r="I221" t="s">
        <v>71</v>
      </c>
    </row>
    <row r="222" spans="1:10" x14ac:dyDescent="0.25">
      <c r="A222" t="str">
        <f>_xlfn.TEXTJOIN(" ",1,Licencje[[#This Row],[Nazwisko]],Licencje[[#This Row],[Imię]])</f>
        <v>KUMIK Wojciech</v>
      </c>
      <c r="B222" t="s">
        <v>14</v>
      </c>
      <c r="C222" t="s">
        <v>2875</v>
      </c>
      <c r="D222">
        <v>2025</v>
      </c>
      <c r="E222" t="s">
        <v>15</v>
      </c>
      <c r="F222" t="s">
        <v>2876</v>
      </c>
      <c r="G222" t="s">
        <v>94</v>
      </c>
      <c r="H222" s="1">
        <v>41849</v>
      </c>
      <c r="I222" t="s">
        <v>151</v>
      </c>
      <c r="J222" t="s">
        <v>225</v>
      </c>
    </row>
    <row r="223" spans="1:10" x14ac:dyDescent="0.25">
      <c r="A223" t="str">
        <f>_xlfn.TEXTJOIN(" ",1,Licencje[[#This Row],[Nazwisko]],Licencje[[#This Row],[Imię]])</f>
        <v>WĄTORSKA Wiktoria</v>
      </c>
      <c r="B223" t="s">
        <v>9</v>
      </c>
      <c r="C223" t="s">
        <v>2877</v>
      </c>
      <c r="D223">
        <v>2025</v>
      </c>
      <c r="E223" t="s">
        <v>24</v>
      </c>
      <c r="F223" t="s">
        <v>2878</v>
      </c>
      <c r="G223" t="s">
        <v>91</v>
      </c>
      <c r="H223" s="1">
        <v>41528</v>
      </c>
      <c r="I223" t="s">
        <v>151</v>
      </c>
      <c r="J223" t="s">
        <v>591</v>
      </c>
    </row>
    <row r="224" spans="1:10" x14ac:dyDescent="0.25">
      <c r="A224" t="str">
        <f>_xlfn.TEXTJOIN(" ",1,Licencje[[#This Row],[Nazwisko]],Licencje[[#This Row],[Imię]])</f>
        <v>ZAWADZKA Jagoda</v>
      </c>
      <c r="B224" t="s">
        <v>9</v>
      </c>
      <c r="C224" t="s">
        <v>2879</v>
      </c>
      <c r="D224">
        <v>2025</v>
      </c>
      <c r="E224" t="s">
        <v>430</v>
      </c>
      <c r="F224" t="s">
        <v>2388</v>
      </c>
      <c r="G224" t="s">
        <v>128</v>
      </c>
      <c r="H224" s="1">
        <v>42821</v>
      </c>
      <c r="I224" t="s">
        <v>151</v>
      </c>
      <c r="J224" t="s">
        <v>591</v>
      </c>
    </row>
    <row r="225" spans="1:10" x14ac:dyDescent="0.25">
      <c r="A225" t="str">
        <f>_xlfn.TEXTJOIN(" ",1,Licencje[[#This Row],[Nazwisko]],Licencje[[#This Row],[Imię]])</f>
        <v>BORYS Milena</v>
      </c>
      <c r="B225" t="s">
        <v>9</v>
      </c>
      <c r="C225" t="s">
        <v>2880</v>
      </c>
      <c r="D225">
        <v>2025</v>
      </c>
      <c r="E225" t="s">
        <v>15</v>
      </c>
      <c r="F225" t="s">
        <v>2881</v>
      </c>
      <c r="G225" t="s">
        <v>32</v>
      </c>
      <c r="H225" s="1">
        <v>41941</v>
      </c>
      <c r="I225" t="s">
        <v>98</v>
      </c>
      <c r="J225" t="s">
        <v>1054</v>
      </c>
    </row>
    <row r="226" spans="1:10" x14ac:dyDescent="0.25">
      <c r="A226" t="str">
        <f>_xlfn.TEXTJOIN(" ",1,Licencje[[#This Row],[Nazwisko]],Licencje[[#This Row],[Imię]])</f>
        <v>KAZIMIERCZAK Wiktoria</v>
      </c>
      <c r="B226" t="s">
        <v>9</v>
      </c>
      <c r="C226" t="s">
        <v>2882</v>
      </c>
      <c r="D226">
        <v>2025</v>
      </c>
      <c r="E226" t="s">
        <v>430</v>
      </c>
      <c r="F226" t="s">
        <v>1419</v>
      </c>
      <c r="G226" t="s">
        <v>91</v>
      </c>
      <c r="H226" s="1">
        <v>42782</v>
      </c>
      <c r="I226" t="s">
        <v>98</v>
      </c>
      <c r="J226" t="s">
        <v>2883</v>
      </c>
    </row>
    <row r="227" spans="1:10" x14ac:dyDescent="0.25">
      <c r="A227" t="str">
        <f>_xlfn.TEXTJOIN(" ",1,Licencje[[#This Row],[Nazwisko]],Licencje[[#This Row],[Imię]])</f>
        <v>LYSHKO Andrii</v>
      </c>
      <c r="B227" t="s">
        <v>14</v>
      </c>
      <c r="C227" t="s">
        <v>2884</v>
      </c>
      <c r="D227">
        <v>2025</v>
      </c>
      <c r="E227" t="s">
        <v>24</v>
      </c>
      <c r="F227" t="s">
        <v>1230</v>
      </c>
      <c r="G227" t="s">
        <v>2885</v>
      </c>
      <c r="H227" s="1">
        <v>41609</v>
      </c>
      <c r="I227" t="s">
        <v>33</v>
      </c>
    </row>
    <row r="228" spans="1:10" x14ac:dyDescent="0.25">
      <c r="A228" t="str">
        <f>_xlfn.TEXTJOIN(" ",1,Licencje[[#This Row],[Nazwisko]],Licencje[[#This Row],[Imię]])</f>
        <v>PAŃSZCZYK Zofia</v>
      </c>
      <c r="B228" t="s">
        <v>9</v>
      </c>
      <c r="C228" t="s">
        <v>2886</v>
      </c>
      <c r="D228">
        <v>2025</v>
      </c>
      <c r="E228" t="s">
        <v>10</v>
      </c>
      <c r="F228" t="s">
        <v>1016</v>
      </c>
      <c r="G228" t="s">
        <v>72</v>
      </c>
      <c r="H228" s="1">
        <v>42387</v>
      </c>
      <c r="I228" t="s">
        <v>217</v>
      </c>
      <c r="J228" t="s">
        <v>2887</v>
      </c>
    </row>
    <row r="229" spans="1:10" x14ac:dyDescent="0.25">
      <c r="A229" t="str">
        <f>_xlfn.TEXTJOIN(" ",1,Licencje[[#This Row],[Nazwisko]],Licencje[[#This Row],[Imię]])</f>
        <v>GOŁĘBIOWSKI Mikołaj</v>
      </c>
      <c r="B229" t="s">
        <v>14</v>
      </c>
      <c r="C229" t="s">
        <v>2888</v>
      </c>
      <c r="D229">
        <v>2025</v>
      </c>
      <c r="E229" t="s">
        <v>24</v>
      </c>
      <c r="F229" t="s">
        <v>2889</v>
      </c>
      <c r="G229" t="s">
        <v>133</v>
      </c>
      <c r="H229" s="1">
        <v>41552</v>
      </c>
      <c r="I229" t="s">
        <v>142</v>
      </c>
      <c r="J229" t="s">
        <v>2406</v>
      </c>
    </row>
    <row r="230" spans="1:10" x14ac:dyDescent="0.25">
      <c r="A230" t="str">
        <f>_xlfn.TEXTJOIN(" ",1,Licencje[[#This Row],[Nazwisko]],Licencje[[#This Row],[Imię]])</f>
        <v>GONTARZ Jan</v>
      </c>
      <c r="B230" t="s">
        <v>14</v>
      </c>
      <c r="C230" t="s">
        <v>2890</v>
      </c>
      <c r="D230">
        <v>2025</v>
      </c>
      <c r="E230" t="s">
        <v>430</v>
      </c>
      <c r="F230" t="s">
        <v>903</v>
      </c>
      <c r="G230" t="s">
        <v>165</v>
      </c>
      <c r="H230" s="1">
        <v>42719</v>
      </c>
      <c r="I230" t="s">
        <v>142</v>
      </c>
      <c r="J230" t="s">
        <v>2406</v>
      </c>
    </row>
    <row r="231" spans="1:10" x14ac:dyDescent="0.25">
      <c r="A231" t="str">
        <f>_xlfn.TEXTJOIN(" ",1,Licencje[[#This Row],[Nazwisko]],Licencje[[#This Row],[Imię]])</f>
        <v>TUKENDORF Matylda</v>
      </c>
      <c r="B231" t="s">
        <v>9</v>
      </c>
      <c r="C231" t="s">
        <v>2891</v>
      </c>
      <c r="D231">
        <v>2025</v>
      </c>
      <c r="E231" t="s">
        <v>24</v>
      </c>
      <c r="F231" t="s">
        <v>2892</v>
      </c>
      <c r="G231" t="s">
        <v>1927</v>
      </c>
      <c r="H231" s="1">
        <v>41761</v>
      </c>
      <c r="I231" t="s">
        <v>142</v>
      </c>
      <c r="J231" t="s">
        <v>2406</v>
      </c>
    </row>
    <row r="232" spans="1:10" x14ac:dyDescent="0.25">
      <c r="A232" t="str">
        <f>_xlfn.TEXTJOIN(" ",1,Licencje[[#This Row],[Nazwisko]],Licencje[[#This Row],[Imię]])</f>
        <v>USZYŁŁO Aleksander</v>
      </c>
      <c r="B232" t="s">
        <v>14</v>
      </c>
      <c r="C232" t="s">
        <v>2893</v>
      </c>
      <c r="D232">
        <v>2025</v>
      </c>
      <c r="E232" t="s">
        <v>430</v>
      </c>
      <c r="F232" t="s">
        <v>314</v>
      </c>
      <c r="G232" t="s">
        <v>35</v>
      </c>
      <c r="H232" s="1">
        <v>42631</v>
      </c>
      <c r="I232" t="s">
        <v>26</v>
      </c>
    </row>
    <row r="233" spans="1:10" x14ac:dyDescent="0.25">
      <c r="A233" t="str">
        <f>_xlfn.TEXTJOIN(" ",1,Licencje[[#This Row],[Nazwisko]],Licencje[[#This Row],[Imię]])</f>
        <v>SZCZEPIŃSKA Pola</v>
      </c>
      <c r="B233" t="s">
        <v>9</v>
      </c>
      <c r="C233" t="s">
        <v>2894</v>
      </c>
      <c r="D233">
        <v>2025</v>
      </c>
      <c r="E233" t="s">
        <v>15</v>
      </c>
      <c r="F233" t="s">
        <v>2895</v>
      </c>
      <c r="G233" t="s">
        <v>36</v>
      </c>
      <c r="H233" s="1">
        <v>41907</v>
      </c>
      <c r="I233" t="s">
        <v>26</v>
      </c>
    </row>
    <row r="234" spans="1:10" x14ac:dyDescent="0.25">
      <c r="A234" t="str">
        <f>_xlfn.TEXTJOIN(" ",1,Licencje[[#This Row],[Nazwisko]],Licencje[[#This Row],[Imię]])</f>
        <v>SZCZEPIŃSKA Iga</v>
      </c>
      <c r="B234" t="s">
        <v>9</v>
      </c>
      <c r="C234" t="s">
        <v>2896</v>
      </c>
      <c r="D234">
        <v>2025</v>
      </c>
      <c r="E234" t="s">
        <v>432</v>
      </c>
      <c r="F234" t="s">
        <v>2895</v>
      </c>
      <c r="G234" t="s">
        <v>123</v>
      </c>
      <c r="H234" s="1">
        <v>43161</v>
      </c>
      <c r="I234" t="s">
        <v>26</v>
      </c>
    </row>
    <row r="235" spans="1:10" x14ac:dyDescent="0.25">
      <c r="A235" t="str">
        <f>_xlfn.TEXTJOIN(" ",1,Licencje[[#This Row],[Nazwisko]],Licencje[[#This Row],[Imię]])</f>
        <v>SKOWROŃSKI Oskar</v>
      </c>
      <c r="B235" t="s">
        <v>14</v>
      </c>
      <c r="C235" t="s">
        <v>2897</v>
      </c>
      <c r="D235">
        <v>2025</v>
      </c>
      <c r="E235" t="s">
        <v>21</v>
      </c>
      <c r="F235" t="s">
        <v>2898</v>
      </c>
      <c r="G235" t="s">
        <v>169</v>
      </c>
      <c r="H235" s="1">
        <v>41454</v>
      </c>
      <c r="I235" t="s">
        <v>26</v>
      </c>
    </row>
    <row r="236" spans="1:10" x14ac:dyDescent="0.25">
      <c r="A236" t="str">
        <f>_xlfn.TEXTJOIN(" ",1,Licencje[[#This Row],[Nazwisko]],Licencje[[#This Row],[Imię]])</f>
        <v>SKONIECKA Maja</v>
      </c>
      <c r="B236" t="s">
        <v>9</v>
      </c>
      <c r="C236" t="s">
        <v>2899</v>
      </c>
      <c r="D236">
        <v>2025</v>
      </c>
      <c r="E236" t="s">
        <v>10</v>
      </c>
      <c r="F236" t="s">
        <v>2900</v>
      </c>
      <c r="G236" t="s">
        <v>11</v>
      </c>
      <c r="H236" s="1">
        <v>42278</v>
      </c>
      <c r="I236" t="s">
        <v>26</v>
      </c>
    </row>
    <row r="237" spans="1:10" x14ac:dyDescent="0.25">
      <c r="A237" t="str">
        <f>_xlfn.TEXTJOIN(" ",1,Licencje[[#This Row],[Nazwisko]],Licencje[[#This Row],[Imię]])</f>
        <v>PRYŚLAK Maja</v>
      </c>
      <c r="B237" t="s">
        <v>9</v>
      </c>
      <c r="C237" t="s">
        <v>2901</v>
      </c>
      <c r="D237">
        <v>2025</v>
      </c>
      <c r="E237" t="s">
        <v>15</v>
      </c>
      <c r="F237" t="s">
        <v>2902</v>
      </c>
      <c r="G237" t="s">
        <v>11</v>
      </c>
      <c r="H237" s="1">
        <v>42021</v>
      </c>
      <c r="I237" t="s">
        <v>26</v>
      </c>
    </row>
    <row r="238" spans="1:10" x14ac:dyDescent="0.25">
      <c r="A238" t="str">
        <f>_xlfn.TEXTJOIN(" ",1,Licencje[[#This Row],[Nazwisko]],Licencje[[#This Row],[Imię]])</f>
        <v>PILCH Zoja</v>
      </c>
      <c r="B238" t="s">
        <v>9</v>
      </c>
      <c r="C238" t="s">
        <v>2903</v>
      </c>
      <c r="D238">
        <v>2025</v>
      </c>
      <c r="E238" t="s">
        <v>430</v>
      </c>
      <c r="F238" t="s">
        <v>2904</v>
      </c>
      <c r="G238" t="s">
        <v>2493</v>
      </c>
      <c r="H238" s="1">
        <v>42709</v>
      </c>
      <c r="I238" t="s">
        <v>26</v>
      </c>
    </row>
    <row r="239" spans="1:10" x14ac:dyDescent="0.25">
      <c r="A239" t="str">
        <f>_xlfn.TEXTJOIN(" ",1,Licencje[[#This Row],[Nazwisko]],Licencje[[#This Row],[Imię]])</f>
        <v>KMIEĆ Oliwia</v>
      </c>
      <c r="B239" t="s">
        <v>9</v>
      </c>
      <c r="C239" t="s">
        <v>2905</v>
      </c>
      <c r="D239">
        <v>2025</v>
      </c>
      <c r="E239" t="s">
        <v>24</v>
      </c>
      <c r="F239" t="s">
        <v>1321</v>
      </c>
      <c r="G239" t="s">
        <v>77</v>
      </c>
      <c r="H239" s="1">
        <v>41459</v>
      </c>
      <c r="I239" t="s">
        <v>26</v>
      </c>
    </row>
    <row r="240" spans="1:10" x14ac:dyDescent="0.25">
      <c r="A240" t="str">
        <f>_xlfn.TEXTJOIN(" ",1,Licencje[[#This Row],[Nazwisko]],Licencje[[#This Row],[Imię]])</f>
        <v>JURGIELEWICZ Dominik</v>
      </c>
      <c r="B240" t="s">
        <v>14</v>
      </c>
      <c r="C240" t="s">
        <v>2906</v>
      </c>
      <c r="D240">
        <v>2025</v>
      </c>
      <c r="E240" t="s">
        <v>15</v>
      </c>
      <c r="F240" t="s">
        <v>2907</v>
      </c>
      <c r="G240" t="s">
        <v>1855</v>
      </c>
      <c r="H240" s="1">
        <v>41824</v>
      </c>
      <c r="I240" t="s">
        <v>26</v>
      </c>
    </row>
    <row r="241" spans="1:10" x14ac:dyDescent="0.25">
      <c r="A241" t="str">
        <f>_xlfn.TEXTJOIN(" ",1,Licencje[[#This Row],[Nazwisko]],Licencje[[#This Row],[Imię]])</f>
        <v>JANCZEWSKA Anna</v>
      </c>
      <c r="B241" t="s">
        <v>9</v>
      </c>
      <c r="C241" t="s">
        <v>2908</v>
      </c>
      <c r="D241">
        <v>2025</v>
      </c>
      <c r="E241" t="s">
        <v>10</v>
      </c>
      <c r="F241" t="s">
        <v>2909</v>
      </c>
      <c r="G241" t="s">
        <v>13</v>
      </c>
      <c r="H241" s="1">
        <v>42293</v>
      </c>
      <c r="I241" t="s">
        <v>26</v>
      </c>
    </row>
    <row r="242" spans="1:10" x14ac:dyDescent="0.25">
      <c r="A242" t="str">
        <f>_xlfn.TEXTJOIN(" ",1,Licencje[[#This Row],[Nazwisko]],Licencje[[#This Row],[Imię]])</f>
        <v>GWIZDEK Igor</v>
      </c>
      <c r="B242" t="s">
        <v>14</v>
      </c>
      <c r="C242" t="s">
        <v>2910</v>
      </c>
      <c r="D242">
        <v>2025</v>
      </c>
      <c r="E242" t="s">
        <v>21</v>
      </c>
      <c r="F242" t="s">
        <v>2911</v>
      </c>
      <c r="G242" t="s">
        <v>78</v>
      </c>
      <c r="H242" s="1">
        <v>41260</v>
      </c>
      <c r="I242" t="s">
        <v>26</v>
      </c>
    </row>
    <row r="243" spans="1:10" x14ac:dyDescent="0.25">
      <c r="A243" t="str">
        <f>_xlfn.TEXTJOIN(" ",1,Licencje[[#This Row],[Nazwisko]],Licencje[[#This Row],[Imię]])</f>
        <v>GULBIŃSKA Magdalena</v>
      </c>
      <c r="B243" t="s">
        <v>9</v>
      </c>
      <c r="C243" t="s">
        <v>2912</v>
      </c>
      <c r="D243">
        <v>2025</v>
      </c>
      <c r="E243" t="s">
        <v>24</v>
      </c>
      <c r="F243" t="s">
        <v>2913</v>
      </c>
      <c r="G243" t="s">
        <v>93</v>
      </c>
      <c r="H243" s="1">
        <v>41517</v>
      </c>
      <c r="I243" t="s">
        <v>26</v>
      </c>
    </row>
    <row r="244" spans="1:10" x14ac:dyDescent="0.25">
      <c r="A244" t="str">
        <f>_xlfn.TEXTJOIN(" ",1,Licencje[[#This Row],[Nazwisko]],Licencje[[#This Row],[Imię]])</f>
        <v>GÓRKA Paulina</v>
      </c>
      <c r="B244" t="s">
        <v>9</v>
      </c>
      <c r="C244" t="s">
        <v>2914</v>
      </c>
      <c r="D244">
        <v>2025</v>
      </c>
      <c r="E244" t="s">
        <v>21</v>
      </c>
      <c r="F244" t="s">
        <v>271</v>
      </c>
      <c r="G244" t="s">
        <v>213</v>
      </c>
      <c r="H244" s="1">
        <v>41290</v>
      </c>
      <c r="I244" t="s">
        <v>26</v>
      </c>
    </row>
    <row r="245" spans="1:10" x14ac:dyDescent="0.25">
      <c r="A245" t="str">
        <f>_xlfn.TEXTJOIN(" ",1,Licencje[[#This Row],[Nazwisko]],Licencje[[#This Row],[Imię]])</f>
        <v>CHYBŚ Joanna</v>
      </c>
      <c r="B245" t="s">
        <v>9</v>
      </c>
      <c r="C245" t="s">
        <v>2915</v>
      </c>
      <c r="D245">
        <v>2025</v>
      </c>
      <c r="E245" t="s">
        <v>432</v>
      </c>
      <c r="F245" t="s">
        <v>2916</v>
      </c>
      <c r="G245" t="s">
        <v>194</v>
      </c>
      <c r="H245" s="1">
        <v>43398</v>
      </c>
      <c r="I245" t="s">
        <v>26</v>
      </c>
    </row>
    <row r="246" spans="1:10" x14ac:dyDescent="0.25">
      <c r="A246" t="str">
        <f>_xlfn.TEXTJOIN(" ",1,Licencje[[#This Row],[Nazwisko]],Licencje[[#This Row],[Imię]])</f>
        <v>CHYBŚ Zuzanna</v>
      </c>
      <c r="B246" t="s">
        <v>9</v>
      </c>
      <c r="C246" t="s">
        <v>2917</v>
      </c>
      <c r="D246">
        <v>2025</v>
      </c>
      <c r="E246" t="s">
        <v>432</v>
      </c>
      <c r="F246" t="s">
        <v>2916</v>
      </c>
      <c r="G246" t="s">
        <v>23</v>
      </c>
      <c r="H246" s="1">
        <v>43398</v>
      </c>
      <c r="I246" t="s">
        <v>26</v>
      </c>
    </row>
    <row r="247" spans="1:10" x14ac:dyDescent="0.25">
      <c r="A247" t="str">
        <f>_xlfn.TEXTJOIN(" ",1,Licencje[[#This Row],[Nazwisko]],Licencje[[#This Row],[Imię]])</f>
        <v>CHRZAN Jakub</v>
      </c>
      <c r="B247" t="s">
        <v>14</v>
      </c>
      <c r="C247" t="s">
        <v>2918</v>
      </c>
      <c r="D247">
        <v>2025</v>
      </c>
      <c r="E247" t="s">
        <v>430</v>
      </c>
      <c r="F247" t="s">
        <v>982</v>
      </c>
      <c r="G247" t="s">
        <v>47</v>
      </c>
      <c r="H247" s="1">
        <v>42916</v>
      </c>
      <c r="I247" t="s">
        <v>26</v>
      </c>
    </row>
    <row r="248" spans="1:10" x14ac:dyDescent="0.25">
      <c r="A248" t="str">
        <f>_xlfn.TEXTJOIN(" ",1,Licencje[[#This Row],[Nazwisko]],Licencje[[#This Row],[Imię]])</f>
        <v>BIEŃKOWSKI Milan</v>
      </c>
      <c r="B248" t="s">
        <v>14</v>
      </c>
      <c r="C248" t="s">
        <v>2919</v>
      </c>
      <c r="D248">
        <v>2025</v>
      </c>
      <c r="E248" t="s">
        <v>15</v>
      </c>
      <c r="F248" t="s">
        <v>2920</v>
      </c>
      <c r="G248" t="s">
        <v>2921</v>
      </c>
      <c r="H248" s="1">
        <v>42121</v>
      </c>
      <c r="I248" t="s">
        <v>26</v>
      </c>
    </row>
    <row r="249" spans="1:10" x14ac:dyDescent="0.25">
      <c r="A249" t="str">
        <f>_xlfn.TEXTJOIN(" ",1,Licencje[[#This Row],[Nazwisko]],Licencje[[#This Row],[Imię]])</f>
        <v>BIEŃKO Adam</v>
      </c>
      <c r="B249" t="s">
        <v>14</v>
      </c>
      <c r="C249" t="s">
        <v>2922</v>
      </c>
      <c r="D249">
        <v>2025</v>
      </c>
      <c r="E249" t="s">
        <v>10</v>
      </c>
      <c r="F249" t="s">
        <v>2923</v>
      </c>
      <c r="G249" t="s">
        <v>55</v>
      </c>
      <c r="H249" s="1">
        <v>42443</v>
      </c>
      <c r="I249" t="s">
        <v>26</v>
      </c>
    </row>
    <row r="250" spans="1:10" x14ac:dyDescent="0.25">
      <c r="A250" t="str">
        <f>_xlfn.TEXTJOIN(" ",1,Licencje[[#This Row],[Nazwisko]],Licencje[[#This Row],[Imię]])</f>
        <v>BLUJ Bianka</v>
      </c>
      <c r="B250" t="s">
        <v>9</v>
      </c>
      <c r="C250" t="s">
        <v>2924</v>
      </c>
      <c r="D250">
        <v>2025</v>
      </c>
      <c r="E250" t="s">
        <v>1398</v>
      </c>
      <c r="F250" t="s">
        <v>1920</v>
      </c>
      <c r="G250" t="s">
        <v>61</v>
      </c>
      <c r="H250" s="1">
        <v>40551</v>
      </c>
      <c r="I250" t="s">
        <v>155</v>
      </c>
      <c r="J250" t="s">
        <v>1921</v>
      </c>
    </row>
    <row r="251" spans="1:10" x14ac:dyDescent="0.25">
      <c r="A251" t="str">
        <f>_xlfn.TEXTJOIN(" ",1,Licencje[[#This Row],[Nazwisko]],Licencje[[#This Row],[Imię]])</f>
        <v>ŁOŻAŃSKA Natalia</v>
      </c>
      <c r="B251" t="s">
        <v>9</v>
      </c>
      <c r="C251" t="s">
        <v>2925</v>
      </c>
      <c r="D251">
        <v>2025</v>
      </c>
      <c r="E251" t="s">
        <v>1436</v>
      </c>
      <c r="F251" t="s">
        <v>2926</v>
      </c>
      <c r="G251" t="s">
        <v>43</v>
      </c>
      <c r="H251" s="1">
        <v>39294</v>
      </c>
      <c r="I251" t="s">
        <v>155</v>
      </c>
      <c r="J251" t="s">
        <v>2049</v>
      </c>
    </row>
    <row r="252" spans="1:10" x14ac:dyDescent="0.25">
      <c r="A252" t="str">
        <f>_xlfn.TEXTJOIN(" ",1,Licencje[[#This Row],[Nazwisko]],Licencje[[#This Row],[Imię]])</f>
        <v>WISŁOCKA Lena</v>
      </c>
      <c r="B252" t="s">
        <v>9</v>
      </c>
      <c r="C252" t="s">
        <v>2927</v>
      </c>
      <c r="D252">
        <v>2025</v>
      </c>
      <c r="E252" t="s">
        <v>1498</v>
      </c>
      <c r="F252" t="s">
        <v>2928</v>
      </c>
      <c r="G252" t="s">
        <v>87</v>
      </c>
      <c r="H252" s="1">
        <v>39961</v>
      </c>
      <c r="I252" t="s">
        <v>155</v>
      </c>
      <c r="J252" t="s">
        <v>1540</v>
      </c>
    </row>
    <row r="253" spans="1:10" x14ac:dyDescent="0.25">
      <c r="A253" t="str">
        <f>_xlfn.TEXTJOIN(" ",1,Licencje[[#This Row],[Nazwisko]],Licencje[[#This Row],[Imię]])</f>
        <v>KONEWKA Aleksandra</v>
      </c>
      <c r="B253" t="s">
        <v>9</v>
      </c>
      <c r="C253" t="s">
        <v>2929</v>
      </c>
      <c r="D253">
        <v>2025</v>
      </c>
      <c r="E253" t="s">
        <v>1398</v>
      </c>
      <c r="F253" t="s">
        <v>597</v>
      </c>
      <c r="G253" t="s">
        <v>19</v>
      </c>
      <c r="H253" s="1">
        <v>40551</v>
      </c>
      <c r="I253" t="s">
        <v>315</v>
      </c>
      <c r="J253" t="s">
        <v>2930</v>
      </c>
    </row>
    <row r="254" spans="1:10" x14ac:dyDescent="0.25">
      <c r="A254" t="str">
        <f>_xlfn.TEXTJOIN(" ",1,Licencje[[#This Row],[Nazwisko]],Licencje[[#This Row],[Imię]])</f>
        <v>DUCH-JACKOWSKA Zofia</v>
      </c>
      <c r="B254" t="s">
        <v>9</v>
      </c>
      <c r="C254" t="s">
        <v>2931</v>
      </c>
      <c r="D254">
        <v>2025</v>
      </c>
      <c r="E254" t="s">
        <v>432</v>
      </c>
      <c r="F254" t="s">
        <v>2932</v>
      </c>
      <c r="G254" t="s">
        <v>72</v>
      </c>
      <c r="H254" s="1">
        <v>43442</v>
      </c>
      <c r="I254" t="s">
        <v>315</v>
      </c>
      <c r="J254" t="s">
        <v>2933</v>
      </c>
    </row>
    <row r="255" spans="1:10" x14ac:dyDescent="0.25">
      <c r="A255" t="str">
        <f>_xlfn.TEXTJOIN(" ",1,Licencje[[#This Row],[Nazwisko]],Licencje[[#This Row],[Imię]])</f>
        <v>DULAS Jakub</v>
      </c>
      <c r="B255" t="s">
        <v>14</v>
      </c>
      <c r="C255" t="s">
        <v>2934</v>
      </c>
      <c r="D255">
        <v>2025</v>
      </c>
      <c r="E255" t="s">
        <v>15</v>
      </c>
      <c r="F255" t="s">
        <v>2935</v>
      </c>
      <c r="G255" t="s">
        <v>47</v>
      </c>
      <c r="H255" s="1">
        <v>42023</v>
      </c>
      <c r="I255" t="s">
        <v>315</v>
      </c>
      <c r="J255" t="s">
        <v>2936</v>
      </c>
    </row>
    <row r="256" spans="1:10" x14ac:dyDescent="0.25">
      <c r="A256" t="str">
        <f>_xlfn.TEXTJOIN(" ",1,Licencje[[#This Row],[Nazwisko]],Licencje[[#This Row],[Imię]])</f>
        <v>KAMOCKA Apolonia</v>
      </c>
      <c r="B256" t="s">
        <v>9</v>
      </c>
      <c r="C256" t="s">
        <v>2937</v>
      </c>
      <c r="D256">
        <v>2025</v>
      </c>
      <c r="E256" t="s">
        <v>432</v>
      </c>
      <c r="F256" t="s">
        <v>2938</v>
      </c>
      <c r="G256" t="s">
        <v>2939</v>
      </c>
      <c r="H256" s="1">
        <v>43110</v>
      </c>
      <c r="I256" t="s">
        <v>315</v>
      </c>
      <c r="J256" t="s">
        <v>2940</v>
      </c>
    </row>
    <row r="257" spans="1:10" x14ac:dyDescent="0.25">
      <c r="A257" t="str">
        <f>_xlfn.TEXTJOIN(" ",1,Licencje[[#This Row],[Nazwisko]],Licencje[[#This Row],[Imię]])</f>
        <v>KOPERKIEWICZ Lena</v>
      </c>
      <c r="B257" t="s">
        <v>9</v>
      </c>
      <c r="C257" t="s">
        <v>2941</v>
      </c>
      <c r="D257">
        <v>2025</v>
      </c>
      <c r="E257" t="s">
        <v>432</v>
      </c>
      <c r="F257" t="s">
        <v>2942</v>
      </c>
      <c r="G257" t="s">
        <v>87</v>
      </c>
      <c r="H257" s="1">
        <v>43400</v>
      </c>
      <c r="I257" t="s">
        <v>315</v>
      </c>
      <c r="J257" t="s">
        <v>2629</v>
      </c>
    </row>
    <row r="258" spans="1:10" x14ac:dyDescent="0.25">
      <c r="A258" t="str">
        <f>_xlfn.TEXTJOIN(" ",1,Licencje[[#This Row],[Nazwisko]],Licencje[[#This Row],[Imię]])</f>
        <v>KUBIAK Natan</v>
      </c>
      <c r="B258" t="s">
        <v>14</v>
      </c>
      <c r="C258" t="s">
        <v>2943</v>
      </c>
      <c r="D258">
        <v>2025</v>
      </c>
      <c r="E258" t="s">
        <v>432</v>
      </c>
      <c r="F258" t="s">
        <v>2944</v>
      </c>
      <c r="G258" t="s">
        <v>218</v>
      </c>
      <c r="H258" s="1">
        <v>43364</v>
      </c>
      <c r="I258" t="s">
        <v>315</v>
      </c>
      <c r="J258" t="s">
        <v>2945</v>
      </c>
    </row>
    <row r="259" spans="1:10" x14ac:dyDescent="0.25">
      <c r="A259" t="str">
        <f>_xlfn.TEXTJOIN(" ",1,Licencje[[#This Row],[Nazwisko]],Licencje[[#This Row],[Imię]])</f>
        <v>KUBIAK Kornelia</v>
      </c>
      <c r="B259" t="s">
        <v>9</v>
      </c>
      <c r="C259" t="s">
        <v>2946</v>
      </c>
      <c r="D259">
        <v>2025</v>
      </c>
      <c r="E259" t="s">
        <v>21</v>
      </c>
      <c r="F259" t="s">
        <v>2944</v>
      </c>
      <c r="G259" t="s">
        <v>65</v>
      </c>
      <c r="H259" s="1">
        <v>41396</v>
      </c>
      <c r="I259" t="s">
        <v>315</v>
      </c>
    </row>
    <row r="260" spans="1:10" x14ac:dyDescent="0.25">
      <c r="A260" t="str">
        <f>_xlfn.TEXTJOIN(" ",1,Licencje[[#This Row],[Nazwisko]],Licencje[[#This Row],[Imię]])</f>
        <v>WEZNEROWICZ Franciszek</v>
      </c>
      <c r="B260" t="s">
        <v>14</v>
      </c>
      <c r="C260" t="s">
        <v>2947</v>
      </c>
      <c r="D260">
        <v>2025</v>
      </c>
      <c r="E260" t="s">
        <v>1395</v>
      </c>
      <c r="F260" t="s">
        <v>2948</v>
      </c>
      <c r="G260" t="s">
        <v>157</v>
      </c>
      <c r="H260" s="1">
        <v>40925</v>
      </c>
      <c r="I260" t="s">
        <v>315</v>
      </c>
      <c r="J260" t="s">
        <v>2949</v>
      </c>
    </row>
    <row r="261" spans="1:10" x14ac:dyDescent="0.25">
      <c r="A261" t="str">
        <f>_xlfn.TEXTJOIN(" ",1,Licencje[[#This Row],[Nazwisko]],Licencje[[#This Row],[Imię]])</f>
        <v>WEZNEROWICZ Hanna</v>
      </c>
      <c r="B261" t="s">
        <v>9</v>
      </c>
      <c r="C261" t="s">
        <v>2950</v>
      </c>
      <c r="D261">
        <v>2025</v>
      </c>
      <c r="E261" t="s">
        <v>15</v>
      </c>
      <c r="F261" t="s">
        <v>2948</v>
      </c>
      <c r="G261" t="s">
        <v>122</v>
      </c>
      <c r="H261" s="1">
        <v>41969</v>
      </c>
      <c r="I261" t="s">
        <v>315</v>
      </c>
      <c r="J261" t="s">
        <v>2949</v>
      </c>
    </row>
    <row r="262" spans="1:10" x14ac:dyDescent="0.25">
      <c r="A262" t="str">
        <f>_xlfn.TEXTJOIN(" ",1,Licencje[[#This Row],[Nazwisko]],Licencje[[#This Row],[Imię]])</f>
        <v>MUCHA Łucja</v>
      </c>
      <c r="B262" t="s">
        <v>9</v>
      </c>
      <c r="C262" t="s">
        <v>2951</v>
      </c>
      <c r="D262">
        <v>2025</v>
      </c>
      <c r="E262" t="s">
        <v>430</v>
      </c>
      <c r="F262" t="s">
        <v>877</v>
      </c>
      <c r="G262" t="s">
        <v>2464</v>
      </c>
      <c r="H262" s="1">
        <v>42717</v>
      </c>
      <c r="I262" t="s">
        <v>315</v>
      </c>
      <c r="J262" t="s">
        <v>2949</v>
      </c>
    </row>
    <row r="263" spans="1:10" x14ac:dyDescent="0.25">
      <c r="A263" t="str">
        <f>_xlfn.TEXTJOIN(" ",1,Licencje[[#This Row],[Nazwisko]],Licencje[[#This Row],[Imię]])</f>
        <v>MUCHA Małgorzata</v>
      </c>
      <c r="B263" t="s">
        <v>9</v>
      </c>
      <c r="C263" t="s">
        <v>2952</v>
      </c>
      <c r="D263">
        <v>2025</v>
      </c>
      <c r="E263" t="s">
        <v>15</v>
      </c>
      <c r="F263" t="s">
        <v>877</v>
      </c>
      <c r="G263" t="s">
        <v>185</v>
      </c>
      <c r="H263" s="1">
        <v>41996</v>
      </c>
      <c r="I263" t="s">
        <v>315</v>
      </c>
      <c r="J263" t="s">
        <v>2949</v>
      </c>
    </row>
    <row r="264" spans="1:10" x14ac:dyDescent="0.25">
      <c r="A264" t="str">
        <f>_xlfn.TEXTJOIN(" ",1,Licencje[[#This Row],[Nazwisko]],Licencje[[#This Row],[Imię]])</f>
        <v>PRZYBYŁEK Marcelina</v>
      </c>
      <c r="B264" t="s">
        <v>9</v>
      </c>
      <c r="C264" t="s">
        <v>2953</v>
      </c>
      <c r="D264">
        <v>2025</v>
      </c>
      <c r="E264" t="s">
        <v>432</v>
      </c>
      <c r="F264" t="s">
        <v>2954</v>
      </c>
      <c r="G264" t="s">
        <v>233</v>
      </c>
      <c r="H264" s="1">
        <v>43260</v>
      </c>
      <c r="I264" t="s">
        <v>315</v>
      </c>
      <c r="J264" t="s">
        <v>2955</v>
      </c>
    </row>
    <row r="265" spans="1:10" x14ac:dyDescent="0.25">
      <c r="A265" t="str">
        <f>_xlfn.TEXTJOIN(" ",1,Licencje[[#This Row],[Nazwisko]],Licencje[[#This Row],[Imię]])</f>
        <v>SMUS Adam</v>
      </c>
      <c r="B265" t="s">
        <v>14</v>
      </c>
      <c r="C265" t="s">
        <v>2956</v>
      </c>
      <c r="D265">
        <v>2025</v>
      </c>
      <c r="E265" t="s">
        <v>15</v>
      </c>
      <c r="F265" t="s">
        <v>2957</v>
      </c>
      <c r="G265" t="s">
        <v>55</v>
      </c>
      <c r="H265" s="1">
        <v>42072</v>
      </c>
      <c r="I265" t="s">
        <v>315</v>
      </c>
      <c r="J265" t="s">
        <v>2958</v>
      </c>
    </row>
    <row r="266" spans="1:10" x14ac:dyDescent="0.25">
      <c r="A266" t="str">
        <f>_xlfn.TEXTJOIN(" ",1,Licencje[[#This Row],[Nazwisko]],Licencje[[#This Row],[Imię]])</f>
        <v>SANKOWSKA Julia</v>
      </c>
      <c r="B266" t="s">
        <v>9</v>
      </c>
      <c r="C266" t="s">
        <v>2959</v>
      </c>
      <c r="D266">
        <v>2025</v>
      </c>
      <c r="E266" t="s">
        <v>430</v>
      </c>
      <c r="F266" t="s">
        <v>2960</v>
      </c>
      <c r="G266" t="s">
        <v>64</v>
      </c>
      <c r="H266" s="1">
        <v>42600</v>
      </c>
      <c r="I266" t="s">
        <v>315</v>
      </c>
      <c r="J266" t="s">
        <v>2955</v>
      </c>
    </row>
    <row r="267" spans="1:10" x14ac:dyDescent="0.25">
      <c r="A267" t="str">
        <f>_xlfn.TEXTJOIN(" ",1,Licencje[[#This Row],[Nazwisko]],Licencje[[#This Row],[Imię]])</f>
        <v>SWARBUŁA Hanna</v>
      </c>
      <c r="B267" t="s">
        <v>9</v>
      </c>
      <c r="C267" t="s">
        <v>2961</v>
      </c>
      <c r="D267">
        <v>2025</v>
      </c>
      <c r="E267" t="s">
        <v>10</v>
      </c>
      <c r="F267" t="s">
        <v>1500</v>
      </c>
      <c r="G267" t="s">
        <v>122</v>
      </c>
      <c r="H267" s="1">
        <v>42256</v>
      </c>
      <c r="I267" t="s">
        <v>315</v>
      </c>
      <c r="J267" t="s">
        <v>2962</v>
      </c>
    </row>
    <row r="268" spans="1:10" x14ac:dyDescent="0.25">
      <c r="A268" t="str">
        <f>_xlfn.TEXTJOIN(" ",1,Licencje[[#This Row],[Nazwisko]],Licencje[[#This Row],[Imię]])</f>
        <v>LASOCKI Filip</v>
      </c>
      <c r="B268" t="s">
        <v>14</v>
      </c>
      <c r="C268" t="s">
        <v>2963</v>
      </c>
      <c r="D268">
        <v>2025</v>
      </c>
      <c r="E268" t="s">
        <v>10</v>
      </c>
      <c r="F268" t="s">
        <v>955</v>
      </c>
      <c r="G268" t="s">
        <v>31</v>
      </c>
      <c r="H268" s="1">
        <v>42540</v>
      </c>
      <c r="I268" t="s">
        <v>89</v>
      </c>
      <c r="J268" t="s">
        <v>241</v>
      </c>
    </row>
    <row r="269" spans="1:10" x14ac:dyDescent="0.25">
      <c r="A269" t="str">
        <f>_xlfn.TEXTJOIN(" ",1,Licencje[[#This Row],[Nazwisko]],Licencje[[#This Row],[Imię]])</f>
        <v>BALICKA Natalia</v>
      </c>
      <c r="B269" t="s">
        <v>9</v>
      </c>
      <c r="C269" t="s">
        <v>2964</v>
      </c>
      <c r="D269">
        <v>2025</v>
      </c>
      <c r="E269" t="s">
        <v>21</v>
      </c>
      <c r="F269" t="s">
        <v>2965</v>
      </c>
      <c r="G269" t="s">
        <v>43</v>
      </c>
      <c r="H269" s="1">
        <v>41344</v>
      </c>
      <c r="I269" t="s">
        <v>140</v>
      </c>
      <c r="J269" t="s">
        <v>1302</v>
      </c>
    </row>
    <row r="270" spans="1:10" x14ac:dyDescent="0.25">
      <c r="A270" t="str">
        <f>_xlfn.TEXTJOIN(" ",1,Licencje[[#This Row],[Nazwisko]],Licencje[[#This Row],[Imię]])</f>
        <v>PAŁECZKO Pola</v>
      </c>
      <c r="B270" t="s">
        <v>9</v>
      </c>
      <c r="C270" t="s">
        <v>2966</v>
      </c>
      <c r="D270">
        <v>2025</v>
      </c>
      <c r="E270" t="s">
        <v>10</v>
      </c>
      <c r="F270" t="s">
        <v>2967</v>
      </c>
      <c r="G270" t="s">
        <v>36</v>
      </c>
      <c r="H270" s="1">
        <v>42258</v>
      </c>
      <c r="I270" t="s">
        <v>140</v>
      </c>
      <c r="J270" t="s">
        <v>2968</v>
      </c>
    </row>
    <row r="271" spans="1:10" x14ac:dyDescent="0.25">
      <c r="A271" t="str">
        <f>_xlfn.TEXTJOIN(" ",1,Licencje[[#This Row],[Nazwisko]],Licencje[[#This Row],[Imię]])</f>
        <v>KALIŃSKI Borys</v>
      </c>
      <c r="B271" t="s">
        <v>14</v>
      </c>
      <c r="C271" t="s">
        <v>2969</v>
      </c>
      <c r="D271">
        <v>2025</v>
      </c>
      <c r="E271" t="s">
        <v>15</v>
      </c>
      <c r="F271" t="s">
        <v>2970</v>
      </c>
      <c r="G271" t="s">
        <v>1095</v>
      </c>
      <c r="H271" s="1">
        <v>41921</v>
      </c>
      <c r="I271" t="s">
        <v>96</v>
      </c>
    </row>
    <row r="272" spans="1:10" x14ac:dyDescent="0.25">
      <c r="A272" t="str">
        <f>_xlfn.TEXTJOIN(" ",1,Licencje[[#This Row],[Nazwisko]],Licencje[[#This Row],[Imię]])</f>
        <v>SMOLAK Aleksandra</v>
      </c>
      <c r="B272" t="s">
        <v>9</v>
      </c>
      <c r="C272" t="s">
        <v>2971</v>
      </c>
      <c r="D272">
        <v>2025</v>
      </c>
      <c r="E272" t="s">
        <v>15</v>
      </c>
      <c r="F272" t="s">
        <v>2972</v>
      </c>
      <c r="G272" t="s">
        <v>19</v>
      </c>
      <c r="H272" s="1">
        <v>42094</v>
      </c>
      <c r="I272" t="s">
        <v>96</v>
      </c>
    </row>
    <row r="273" spans="1:10" x14ac:dyDescent="0.25">
      <c r="A273" t="str">
        <f>_xlfn.TEXTJOIN(" ",1,Licencje[[#This Row],[Nazwisko]],Licencje[[#This Row],[Imię]])</f>
        <v>RADZYŃSKA Sonia</v>
      </c>
      <c r="B273" t="s">
        <v>9</v>
      </c>
      <c r="C273" t="s">
        <v>2973</v>
      </c>
      <c r="D273">
        <v>2025</v>
      </c>
      <c r="E273" t="s">
        <v>10</v>
      </c>
      <c r="F273" t="s">
        <v>2974</v>
      </c>
      <c r="G273" t="s">
        <v>2975</v>
      </c>
      <c r="H273" s="1">
        <v>42283</v>
      </c>
      <c r="I273" t="s">
        <v>96</v>
      </c>
    </row>
    <row r="274" spans="1:10" x14ac:dyDescent="0.25">
      <c r="A274" t="str">
        <f>_xlfn.TEXTJOIN(" ",1,Licencje[[#This Row],[Nazwisko]],Licencje[[#This Row],[Imię]])</f>
        <v>DUSZYŃSKI Wojciech</v>
      </c>
      <c r="B274" t="s">
        <v>14</v>
      </c>
      <c r="C274" t="s">
        <v>2976</v>
      </c>
      <c r="D274">
        <v>2025</v>
      </c>
      <c r="E274" t="s">
        <v>432</v>
      </c>
      <c r="F274" t="s">
        <v>2784</v>
      </c>
      <c r="G274" t="s">
        <v>94</v>
      </c>
      <c r="H274" s="1">
        <v>42931</v>
      </c>
      <c r="I274" t="s">
        <v>97</v>
      </c>
    </row>
    <row r="275" spans="1:10" x14ac:dyDescent="0.25">
      <c r="A275" t="str">
        <f>_xlfn.TEXTJOIN(" ",1,Licencje[[#This Row],[Nazwisko]],Licencje[[#This Row],[Imię]])</f>
        <v>GŁOWACKA Julia</v>
      </c>
      <c r="B275" t="s">
        <v>9</v>
      </c>
      <c r="C275" t="s">
        <v>2977</v>
      </c>
      <c r="D275">
        <v>2025</v>
      </c>
      <c r="E275" t="s">
        <v>15</v>
      </c>
      <c r="F275" t="s">
        <v>2978</v>
      </c>
      <c r="G275" t="s">
        <v>64</v>
      </c>
      <c r="H275" s="1">
        <v>42157</v>
      </c>
      <c r="I275" t="s">
        <v>92</v>
      </c>
    </row>
    <row r="276" spans="1:10" x14ac:dyDescent="0.25">
      <c r="A276" t="str">
        <f>_xlfn.TEXTJOIN(" ",1,Licencje[[#This Row],[Nazwisko]],Licencje[[#This Row],[Imię]])</f>
        <v>BOCZAR Julia</v>
      </c>
      <c r="B276" t="s">
        <v>9</v>
      </c>
      <c r="C276" t="s">
        <v>2979</v>
      </c>
      <c r="D276">
        <v>2025</v>
      </c>
      <c r="E276" t="s">
        <v>430</v>
      </c>
      <c r="F276" t="s">
        <v>2980</v>
      </c>
      <c r="G276" t="s">
        <v>64</v>
      </c>
      <c r="H276" s="1">
        <v>42633</v>
      </c>
      <c r="I276" t="s">
        <v>155</v>
      </c>
      <c r="J276" t="s">
        <v>2981</v>
      </c>
    </row>
    <row r="277" spans="1:10" x14ac:dyDescent="0.25">
      <c r="A277" t="str">
        <f>_xlfn.TEXTJOIN(" ",1,Licencje[[#This Row],[Nazwisko]],Licencje[[#This Row],[Imię]])</f>
        <v>BOCZAR Wojciech</v>
      </c>
      <c r="B277" t="s">
        <v>14</v>
      </c>
      <c r="C277" t="s">
        <v>2982</v>
      </c>
      <c r="D277">
        <v>2025</v>
      </c>
      <c r="E277" t="s">
        <v>432</v>
      </c>
      <c r="F277" t="s">
        <v>2980</v>
      </c>
      <c r="G277" t="s">
        <v>94</v>
      </c>
      <c r="H277" s="1">
        <v>43279</v>
      </c>
      <c r="I277" t="s">
        <v>155</v>
      </c>
      <c r="J277" t="s">
        <v>2981</v>
      </c>
    </row>
    <row r="278" spans="1:10" x14ac:dyDescent="0.25">
      <c r="A278" t="str">
        <f>_xlfn.TEXTJOIN(" ",1,Licencje[[#This Row],[Nazwisko]],Licencje[[#This Row],[Imię]])</f>
        <v>FRANKE Zofia</v>
      </c>
      <c r="B278" t="s">
        <v>9</v>
      </c>
      <c r="C278" t="s">
        <v>2983</v>
      </c>
      <c r="D278">
        <v>2025</v>
      </c>
      <c r="E278" t="s">
        <v>432</v>
      </c>
      <c r="F278" t="s">
        <v>2984</v>
      </c>
      <c r="G278" t="s">
        <v>72</v>
      </c>
      <c r="H278" s="1">
        <v>43126</v>
      </c>
      <c r="I278" t="s">
        <v>155</v>
      </c>
      <c r="J278" t="s">
        <v>1921</v>
      </c>
    </row>
    <row r="279" spans="1:10" x14ac:dyDescent="0.25">
      <c r="A279" t="str">
        <f>_xlfn.TEXTJOIN(" ",1,Licencje[[#This Row],[Nazwisko]],Licencje[[#This Row],[Imię]])</f>
        <v>JAŚKOWIEC Patrycja</v>
      </c>
      <c r="B279" t="s">
        <v>9</v>
      </c>
      <c r="C279" t="s">
        <v>2985</v>
      </c>
      <c r="D279">
        <v>2025</v>
      </c>
      <c r="E279" t="s">
        <v>15</v>
      </c>
      <c r="F279" t="s">
        <v>2986</v>
      </c>
      <c r="G279" t="s">
        <v>53</v>
      </c>
      <c r="H279" s="1">
        <v>42055</v>
      </c>
      <c r="I279" t="s">
        <v>155</v>
      </c>
      <c r="J279" t="s">
        <v>2481</v>
      </c>
    </row>
    <row r="280" spans="1:10" x14ac:dyDescent="0.25">
      <c r="A280" t="str">
        <f>_xlfn.TEXTJOIN(" ",1,Licencje[[#This Row],[Nazwisko]],Licencje[[#This Row],[Imię]])</f>
        <v>KLIMKOWSKA Zofia</v>
      </c>
      <c r="B280" t="s">
        <v>9</v>
      </c>
      <c r="C280" t="s">
        <v>2987</v>
      </c>
      <c r="D280">
        <v>2025</v>
      </c>
      <c r="E280" t="s">
        <v>15</v>
      </c>
      <c r="F280" t="s">
        <v>2988</v>
      </c>
      <c r="G280" t="s">
        <v>72</v>
      </c>
      <c r="H280" s="1">
        <v>42168</v>
      </c>
      <c r="I280" t="s">
        <v>155</v>
      </c>
      <c r="J280" t="s">
        <v>2481</v>
      </c>
    </row>
    <row r="281" spans="1:10" x14ac:dyDescent="0.25">
      <c r="A281" t="str">
        <f>_xlfn.TEXTJOIN(" ",1,Licencje[[#This Row],[Nazwisko]],Licencje[[#This Row],[Imię]])</f>
        <v>KOTLARZ Alicja</v>
      </c>
      <c r="B281" t="s">
        <v>9</v>
      </c>
      <c r="C281" t="s">
        <v>2989</v>
      </c>
      <c r="D281">
        <v>2025</v>
      </c>
      <c r="E281" t="s">
        <v>432</v>
      </c>
      <c r="F281" t="s">
        <v>2990</v>
      </c>
      <c r="G281" t="s">
        <v>22</v>
      </c>
      <c r="H281" s="1">
        <v>43136</v>
      </c>
      <c r="I281" t="s">
        <v>155</v>
      </c>
      <c r="J281" t="s">
        <v>1921</v>
      </c>
    </row>
    <row r="282" spans="1:10" x14ac:dyDescent="0.25">
      <c r="A282" t="str">
        <f>_xlfn.TEXTJOIN(" ",1,Licencje[[#This Row],[Nazwisko]],Licencje[[#This Row],[Imię]])</f>
        <v>KOWALIK Zuzanna</v>
      </c>
      <c r="B282" t="s">
        <v>9</v>
      </c>
      <c r="C282" t="s">
        <v>2991</v>
      </c>
      <c r="D282">
        <v>2025</v>
      </c>
      <c r="E282" t="s">
        <v>430</v>
      </c>
      <c r="F282" t="s">
        <v>2992</v>
      </c>
      <c r="G282" t="s">
        <v>23</v>
      </c>
      <c r="H282" s="1">
        <v>42894</v>
      </c>
      <c r="I282" t="s">
        <v>155</v>
      </c>
      <c r="J282" t="s">
        <v>156</v>
      </c>
    </row>
    <row r="283" spans="1:10" x14ac:dyDescent="0.25">
      <c r="A283" t="str">
        <f>_xlfn.TEXTJOIN(" ",1,Licencje[[#This Row],[Nazwisko]],Licencje[[#This Row],[Imię]])</f>
        <v>PACH Adam</v>
      </c>
      <c r="B283" t="s">
        <v>14</v>
      </c>
      <c r="C283" t="s">
        <v>2993</v>
      </c>
      <c r="D283">
        <v>2025</v>
      </c>
      <c r="E283" t="s">
        <v>430</v>
      </c>
      <c r="F283" t="s">
        <v>2994</v>
      </c>
      <c r="G283" t="s">
        <v>55</v>
      </c>
      <c r="H283" s="1">
        <v>42671</v>
      </c>
      <c r="I283" t="s">
        <v>155</v>
      </c>
      <c r="J283" t="s">
        <v>600</v>
      </c>
    </row>
    <row r="284" spans="1:10" x14ac:dyDescent="0.25">
      <c r="A284" t="str">
        <f>_xlfn.TEXTJOIN(" ",1,Licencje[[#This Row],[Nazwisko]],Licencje[[#This Row],[Imię]])</f>
        <v>RĄCZKA Zofia</v>
      </c>
      <c r="B284" t="s">
        <v>9</v>
      </c>
      <c r="C284" t="s">
        <v>2995</v>
      </c>
      <c r="D284">
        <v>2025</v>
      </c>
      <c r="E284" t="s">
        <v>15</v>
      </c>
      <c r="F284" t="s">
        <v>2996</v>
      </c>
      <c r="G284" t="s">
        <v>72</v>
      </c>
      <c r="H284" s="1">
        <v>42133</v>
      </c>
      <c r="I284" t="s">
        <v>155</v>
      </c>
      <c r="J284" t="s">
        <v>2481</v>
      </c>
    </row>
    <row r="285" spans="1:10" x14ac:dyDescent="0.25">
      <c r="A285" t="str">
        <f>_xlfn.TEXTJOIN(" ",1,Licencje[[#This Row],[Nazwisko]],Licencje[[#This Row],[Imię]])</f>
        <v>SMYKA Aleksandra</v>
      </c>
      <c r="B285" t="s">
        <v>9</v>
      </c>
      <c r="C285" t="s">
        <v>2997</v>
      </c>
      <c r="D285">
        <v>2025</v>
      </c>
      <c r="E285" t="s">
        <v>10</v>
      </c>
      <c r="F285" t="s">
        <v>2998</v>
      </c>
      <c r="G285" t="s">
        <v>19</v>
      </c>
      <c r="H285" s="1">
        <v>42186</v>
      </c>
      <c r="I285" t="s">
        <v>155</v>
      </c>
      <c r="J285" t="s">
        <v>2481</v>
      </c>
    </row>
    <row r="286" spans="1:10" x14ac:dyDescent="0.25">
      <c r="A286" t="str">
        <f>_xlfn.TEXTJOIN(" ",1,Licencje[[#This Row],[Nazwisko]],Licencje[[#This Row],[Imię]])</f>
        <v>SZYBKA Alicja</v>
      </c>
      <c r="B286" t="s">
        <v>9</v>
      </c>
      <c r="C286" t="s">
        <v>2999</v>
      </c>
      <c r="D286">
        <v>2025</v>
      </c>
      <c r="E286" t="s">
        <v>15</v>
      </c>
      <c r="F286" t="s">
        <v>3000</v>
      </c>
      <c r="G286" t="s">
        <v>22</v>
      </c>
      <c r="H286" s="1">
        <v>42155</v>
      </c>
      <c r="I286" t="s">
        <v>155</v>
      </c>
      <c r="J286" t="s">
        <v>2481</v>
      </c>
    </row>
    <row r="287" spans="1:10" x14ac:dyDescent="0.25">
      <c r="A287" t="str">
        <f>_xlfn.TEXTJOIN(" ",1,Licencje[[#This Row],[Nazwisko]],Licencje[[#This Row],[Imię]])</f>
        <v>ŚMIGIEL Blanka</v>
      </c>
      <c r="B287" t="s">
        <v>9</v>
      </c>
      <c r="C287" t="s">
        <v>3001</v>
      </c>
      <c r="D287">
        <v>2025</v>
      </c>
      <c r="E287" t="s">
        <v>430</v>
      </c>
      <c r="F287" t="s">
        <v>695</v>
      </c>
      <c r="G287" t="s">
        <v>205</v>
      </c>
      <c r="H287" s="1">
        <v>42743</v>
      </c>
      <c r="I287" t="s">
        <v>155</v>
      </c>
      <c r="J287" t="s">
        <v>156</v>
      </c>
    </row>
    <row r="288" spans="1:10" x14ac:dyDescent="0.25">
      <c r="A288" t="str">
        <f>_xlfn.TEXTJOIN(" ",1,Licencje[[#This Row],[Nazwisko]],Licencje[[#This Row],[Imię]])</f>
        <v>YURKIV Matvii</v>
      </c>
      <c r="B288" t="s">
        <v>14</v>
      </c>
      <c r="C288" t="s">
        <v>3002</v>
      </c>
      <c r="D288">
        <v>2025</v>
      </c>
      <c r="E288" t="s">
        <v>10</v>
      </c>
      <c r="F288" t="s">
        <v>3003</v>
      </c>
      <c r="G288" t="s">
        <v>3004</v>
      </c>
      <c r="H288" s="1">
        <v>42280</v>
      </c>
      <c r="I288" t="s">
        <v>155</v>
      </c>
      <c r="J288" t="s">
        <v>600</v>
      </c>
    </row>
    <row r="289" spans="1:10" x14ac:dyDescent="0.25">
      <c r="A289" t="str">
        <f>_xlfn.TEXTJOIN(" ",1,Licencje[[#This Row],[Nazwisko]],Licencje[[#This Row],[Imię]])</f>
        <v>ŻYŁKA Julia</v>
      </c>
      <c r="B289" t="s">
        <v>9</v>
      </c>
      <c r="C289" t="s">
        <v>3005</v>
      </c>
      <c r="D289">
        <v>2025</v>
      </c>
      <c r="E289" t="s">
        <v>10</v>
      </c>
      <c r="F289" t="s">
        <v>3006</v>
      </c>
      <c r="G289" t="s">
        <v>64</v>
      </c>
      <c r="H289" s="1">
        <v>42201</v>
      </c>
      <c r="I289" t="s">
        <v>155</v>
      </c>
      <c r="J289" t="s">
        <v>2481</v>
      </c>
    </row>
    <row r="290" spans="1:10" x14ac:dyDescent="0.25">
      <c r="A290" t="str">
        <f>_xlfn.TEXTJOIN(" ",1,Licencje[[#This Row],[Nazwisko]],Licencje[[#This Row],[Imię]])</f>
        <v>KRAWCZYK Natalia</v>
      </c>
      <c r="B290" t="s">
        <v>9</v>
      </c>
      <c r="C290" t="s">
        <v>3007</v>
      </c>
      <c r="D290">
        <v>2025</v>
      </c>
      <c r="E290" t="s">
        <v>15</v>
      </c>
      <c r="F290" t="s">
        <v>268</v>
      </c>
      <c r="G290" t="s">
        <v>43</v>
      </c>
      <c r="H290" s="1">
        <v>41973</v>
      </c>
      <c r="I290" t="s">
        <v>96</v>
      </c>
    </row>
    <row r="291" spans="1:10" x14ac:dyDescent="0.25">
      <c r="A291" t="str">
        <f>_xlfn.TEXTJOIN(" ",1,Licencje[[#This Row],[Nazwisko]],Licencje[[#This Row],[Imię]])</f>
        <v>ZELMAN Bartłomiej</v>
      </c>
      <c r="B291" t="s">
        <v>14</v>
      </c>
      <c r="C291" t="s">
        <v>3008</v>
      </c>
      <c r="D291">
        <v>2025</v>
      </c>
      <c r="E291" t="s">
        <v>430</v>
      </c>
      <c r="F291" t="s">
        <v>3009</v>
      </c>
      <c r="G291" t="s">
        <v>34</v>
      </c>
      <c r="H291" s="1">
        <v>42724</v>
      </c>
      <c r="I291" t="s">
        <v>96</v>
      </c>
    </row>
    <row r="292" spans="1:10" x14ac:dyDescent="0.25">
      <c r="A292" t="str">
        <f>_xlfn.TEXTJOIN(" ",1,Licencje[[#This Row],[Nazwisko]],Licencje[[#This Row],[Imię]])</f>
        <v>ZELMAN Patrycja</v>
      </c>
      <c r="B292" t="s">
        <v>9</v>
      </c>
      <c r="C292" t="s">
        <v>3010</v>
      </c>
      <c r="D292">
        <v>2025</v>
      </c>
      <c r="E292" t="s">
        <v>24</v>
      </c>
      <c r="F292" t="s">
        <v>3009</v>
      </c>
      <c r="G292" t="s">
        <v>53</v>
      </c>
      <c r="H292" s="1">
        <v>41815</v>
      </c>
      <c r="I292" t="s">
        <v>96</v>
      </c>
    </row>
    <row r="293" spans="1:10" x14ac:dyDescent="0.25">
      <c r="A293" t="str">
        <f>_xlfn.TEXTJOIN(" ",1,Licencje[[#This Row],[Nazwisko]],Licencje[[#This Row],[Imię]])</f>
        <v>OPAŁKA Remigiusz</v>
      </c>
      <c r="B293" t="s">
        <v>14</v>
      </c>
      <c r="C293" t="s">
        <v>3011</v>
      </c>
      <c r="D293">
        <v>2025</v>
      </c>
      <c r="E293" t="s">
        <v>15</v>
      </c>
      <c r="F293" t="s">
        <v>3012</v>
      </c>
      <c r="G293" t="s">
        <v>3013</v>
      </c>
      <c r="H293" s="1">
        <v>42083</v>
      </c>
      <c r="I293" t="s">
        <v>97</v>
      </c>
      <c r="J293" t="s">
        <v>137</v>
      </c>
    </row>
    <row r="294" spans="1:10" x14ac:dyDescent="0.25">
      <c r="A294" t="str">
        <f>_xlfn.TEXTJOIN(" ",1,Licencje[[#This Row],[Nazwisko]],Licencje[[#This Row],[Imię]])</f>
        <v>ZIĘCINA Zofia</v>
      </c>
      <c r="B294" t="s">
        <v>9</v>
      </c>
      <c r="C294" t="s">
        <v>3014</v>
      </c>
      <c r="D294">
        <v>2025</v>
      </c>
      <c r="E294" t="s">
        <v>10</v>
      </c>
      <c r="F294" t="s">
        <v>1991</v>
      </c>
      <c r="G294" t="s">
        <v>72</v>
      </c>
      <c r="H294" s="1">
        <v>42432</v>
      </c>
      <c r="I294" t="s">
        <v>166</v>
      </c>
    </row>
    <row r="295" spans="1:10" x14ac:dyDescent="0.25">
      <c r="A295" t="str">
        <f>_xlfn.TEXTJOIN(" ",1,Licencje[[#This Row],[Nazwisko]],Licencje[[#This Row],[Imię]])</f>
        <v>MAĆKOWIAK Filip</v>
      </c>
      <c r="B295" t="s">
        <v>14</v>
      </c>
      <c r="C295" t="s">
        <v>3015</v>
      </c>
      <c r="D295">
        <v>2025</v>
      </c>
      <c r="E295" t="s">
        <v>432</v>
      </c>
      <c r="F295" t="s">
        <v>3016</v>
      </c>
      <c r="G295" t="s">
        <v>31</v>
      </c>
      <c r="H295" s="1">
        <v>43141</v>
      </c>
      <c r="I295" t="s">
        <v>166</v>
      </c>
    </row>
    <row r="296" spans="1:10" x14ac:dyDescent="0.25">
      <c r="A296" t="str">
        <f>_xlfn.TEXTJOIN(" ",1,Licencje[[#This Row],[Nazwisko]],Licencje[[#This Row],[Imię]])</f>
        <v>GARBARCZUK Tymon</v>
      </c>
      <c r="B296" t="s">
        <v>14</v>
      </c>
      <c r="C296" t="s">
        <v>3017</v>
      </c>
      <c r="D296">
        <v>2025</v>
      </c>
      <c r="E296" t="s">
        <v>430</v>
      </c>
      <c r="F296" t="s">
        <v>3018</v>
      </c>
      <c r="G296" t="s">
        <v>196</v>
      </c>
      <c r="H296" s="1">
        <v>42611</v>
      </c>
      <c r="I296" t="s">
        <v>166</v>
      </c>
    </row>
    <row r="297" spans="1:10" x14ac:dyDescent="0.25">
      <c r="A297" t="str">
        <f>_xlfn.TEXTJOIN(" ",1,Licencje[[#This Row],[Nazwisko]],Licencje[[#This Row],[Imię]])</f>
        <v>CIEŚLAK Oliwier</v>
      </c>
      <c r="B297" t="s">
        <v>14</v>
      </c>
      <c r="C297" t="s">
        <v>3019</v>
      </c>
      <c r="D297">
        <v>2025</v>
      </c>
      <c r="E297" t="s">
        <v>432</v>
      </c>
      <c r="F297" t="s">
        <v>250</v>
      </c>
      <c r="G297" t="s">
        <v>222</v>
      </c>
      <c r="H297" s="1">
        <v>42951</v>
      </c>
      <c r="I297" t="s">
        <v>166</v>
      </c>
    </row>
    <row r="298" spans="1:10" x14ac:dyDescent="0.25">
      <c r="A298" t="str">
        <f>_xlfn.TEXTJOIN(" ",1,Licencje[[#This Row],[Nazwisko]],Licencje[[#This Row],[Imię]])</f>
        <v>BIRECKA Mia</v>
      </c>
      <c r="B298" t="s">
        <v>9</v>
      </c>
      <c r="C298" t="s">
        <v>3020</v>
      </c>
      <c r="D298">
        <v>2025</v>
      </c>
      <c r="E298" t="s">
        <v>432</v>
      </c>
      <c r="F298" t="s">
        <v>3021</v>
      </c>
      <c r="G298" t="s">
        <v>3022</v>
      </c>
      <c r="H298" s="1">
        <v>43573</v>
      </c>
      <c r="I298" t="s">
        <v>166</v>
      </c>
    </row>
    <row r="299" spans="1:10" x14ac:dyDescent="0.25">
      <c r="A299" t="str">
        <f>_xlfn.TEXTJOIN(" ",1,Licencje[[#This Row],[Nazwisko]],Licencje[[#This Row],[Imię]])</f>
        <v>PACZOCHA Zuzanna</v>
      </c>
      <c r="B299" t="s">
        <v>9</v>
      </c>
      <c r="C299" t="s">
        <v>3023</v>
      </c>
      <c r="D299">
        <v>2025</v>
      </c>
      <c r="E299" t="s">
        <v>15</v>
      </c>
      <c r="F299" t="s">
        <v>3024</v>
      </c>
      <c r="G299" t="s">
        <v>23</v>
      </c>
      <c r="H299" s="1">
        <v>41900</v>
      </c>
      <c r="I299" t="s">
        <v>96</v>
      </c>
    </row>
    <row r="300" spans="1:10" x14ac:dyDescent="0.25">
      <c r="A300" t="str">
        <f>_xlfn.TEXTJOIN(" ",1,Licencje[[#This Row],[Nazwisko]],Licencje[[#This Row],[Imię]])</f>
        <v>CAPAJA Paweł</v>
      </c>
      <c r="B300" t="s">
        <v>14</v>
      </c>
      <c r="C300" t="s">
        <v>3025</v>
      </c>
      <c r="D300">
        <v>2025</v>
      </c>
      <c r="E300" t="s">
        <v>15</v>
      </c>
      <c r="F300" t="s">
        <v>3026</v>
      </c>
      <c r="G300" t="s">
        <v>16</v>
      </c>
      <c r="H300" s="1">
        <v>41904</v>
      </c>
      <c r="I300" t="s">
        <v>517</v>
      </c>
      <c r="J300" t="s">
        <v>521</v>
      </c>
    </row>
    <row r="301" spans="1:10" x14ac:dyDescent="0.25">
      <c r="A301" t="str">
        <f>_xlfn.TEXTJOIN(" ",1,Licencje[[#This Row],[Nazwisko]],Licencje[[#This Row],[Imię]])</f>
        <v>FURMAN Dobrosława</v>
      </c>
      <c r="B301" t="s">
        <v>9</v>
      </c>
      <c r="C301" t="s">
        <v>3027</v>
      </c>
      <c r="D301">
        <v>2025</v>
      </c>
      <c r="E301" t="s">
        <v>10</v>
      </c>
      <c r="F301" t="s">
        <v>3028</v>
      </c>
      <c r="G301" t="s">
        <v>3029</v>
      </c>
      <c r="H301" s="1">
        <v>42472</v>
      </c>
      <c r="I301" t="s">
        <v>40</v>
      </c>
      <c r="J301" t="s">
        <v>1082</v>
      </c>
    </row>
    <row r="302" spans="1:10" x14ac:dyDescent="0.25">
      <c r="A302" t="str">
        <f>_xlfn.TEXTJOIN(" ",1,Licencje[[#This Row],[Nazwisko]],Licencje[[#This Row],[Imię]])</f>
        <v>FIC Zuzanna</v>
      </c>
      <c r="B302" t="s">
        <v>9</v>
      </c>
      <c r="C302" t="s">
        <v>3030</v>
      </c>
      <c r="D302">
        <v>2025</v>
      </c>
      <c r="E302" t="s">
        <v>432</v>
      </c>
      <c r="F302" t="s">
        <v>3031</v>
      </c>
      <c r="G302" t="s">
        <v>23</v>
      </c>
      <c r="H302" s="1">
        <v>43595</v>
      </c>
      <c r="I302" t="s">
        <v>40</v>
      </c>
      <c r="J302" t="s">
        <v>1082</v>
      </c>
    </row>
    <row r="303" spans="1:10" x14ac:dyDescent="0.25">
      <c r="A303" t="str">
        <f>_xlfn.TEXTJOIN(" ",1,Licencje[[#This Row],[Nazwisko]],Licencje[[#This Row],[Imię]])</f>
        <v>JANICKI Franciszek</v>
      </c>
      <c r="B303" t="s">
        <v>14</v>
      </c>
      <c r="C303" t="s">
        <v>3032</v>
      </c>
      <c r="D303">
        <v>2025</v>
      </c>
      <c r="E303" t="s">
        <v>1398</v>
      </c>
      <c r="F303" t="s">
        <v>2222</v>
      </c>
      <c r="G303" t="s">
        <v>157</v>
      </c>
      <c r="H303" s="1">
        <v>40552</v>
      </c>
      <c r="I303" t="s">
        <v>1415</v>
      </c>
    </row>
    <row r="304" spans="1:10" x14ac:dyDescent="0.25">
      <c r="A304" t="str">
        <f>_xlfn.TEXTJOIN(" ",1,Licencje[[#This Row],[Nazwisko]],Licencje[[#This Row],[Imię]])</f>
        <v>WASIAK Amelia</v>
      </c>
      <c r="B304" t="s">
        <v>9</v>
      </c>
      <c r="C304" t="s">
        <v>3033</v>
      </c>
      <c r="D304">
        <v>2025</v>
      </c>
      <c r="E304" t="s">
        <v>1395</v>
      </c>
      <c r="F304" t="s">
        <v>3034</v>
      </c>
      <c r="G304" t="s">
        <v>86</v>
      </c>
      <c r="H304" s="1">
        <v>40821</v>
      </c>
      <c r="I304" t="s">
        <v>1415</v>
      </c>
    </row>
    <row r="305" spans="1:10" x14ac:dyDescent="0.25">
      <c r="A305" t="str">
        <f>_xlfn.TEXTJOIN(" ",1,Licencje[[#This Row],[Nazwisko]],Licencje[[#This Row],[Imię]])</f>
        <v>TKACZYK Maria</v>
      </c>
      <c r="B305" t="s">
        <v>9</v>
      </c>
      <c r="C305" t="s">
        <v>3035</v>
      </c>
      <c r="D305">
        <v>2025</v>
      </c>
      <c r="E305" t="s">
        <v>15</v>
      </c>
      <c r="F305" t="s">
        <v>3036</v>
      </c>
      <c r="G305" t="s">
        <v>146</v>
      </c>
      <c r="H305" s="1">
        <v>41963</v>
      </c>
      <c r="I305" t="s">
        <v>45</v>
      </c>
    </row>
    <row r="306" spans="1:10" x14ac:dyDescent="0.25">
      <c r="A306" t="str">
        <f>_xlfn.TEXTJOIN(" ",1,Licencje[[#This Row],[Nazwisko]],Licencje[[#This Row],[Imię]])</f>
        <v>KUJAWA Nadia</v>
      </c>
      <c r="B306" t="s">
        <v>9</v>
      </c>
      <c r="C306" t="s">
        <v>3037</v>
      </c>
      <c r="D306">
        <v>2025</v>
      </c>
      <c r="E306" t="s">
        <v>1398</v>
      </c>
      <c r="F306" t="s">
        <v>3038</v>
      </c>
      <c r="G306" t="s">
        <v>189</v>
      </c>
      <c r="H306" s="1">
        <v>40436</v>
      </c>
      <c r="I306" t="s">
        <v>45</v>
      </c>
    </row>
    <row r="307" spans="1:10" x14ac:dyDescent="0.25">
      <c r="A307" t="str">
        <f>_xlfn.TEXTJOIN(" ",1,Licencje[[#This Row],[Nazwisko]],Licencje[[#This Row],[Imię]])</f>
        <v>BRZOZOWSKI Maksym</v>
      </c>
      <c r="B307" t="s">
        <v>14</v>
      </c>
      <c r="C307" t="s">
        <v>3039</v>
      </c>
      <c r="D307">
        <v>2025</v>
      </c>
      <c r="E307" t="s">
        <v>432</v>
      </c>
      <c r="F307" t="s">
        <v>1960</v>
      </c>
      <c r="G307" t="s">
        <v>3040</v>
      </c>
      <c r="H307" s="1">
        <v>44603</v>
      </c>
      <c r="I307" t="s">
        <v>26</v>
      </c>
    </row>
    <row r="308" spans="1:10" x14ac:dyDescent="0.25">
      <c r="A308" t="str">
        <f>_xlfn.TEXTJOIN(" ",1,Licencje[[#This Row],[Nazwisko]],Licencje[[#This Row],[Imię]])</f>
        <v>CHRAST Andrzej</v>
      </c>
      <c r="B308" t="s">
        <v>14</v>
      </c>
      <c r="C308" t="s">
        <v>3041</v>
      </c>
      <c r="D308">
        <v>2025</v>
      </c>
      <c r="E308" t="s">
        <v>1395</v>
      </c>
      <c r="F308" t="s">
        <v>3042</v>
      </c>
      <c r="G308" t="s">
        <v>1996</v>
      </c>
      <c r="H308" s="1">
        <v>40875</v>
      </c>
      <c r="I308" t="s">
        <v>114</v>
      </c>
    </row>
    <row r="309" spans="1:10" x14ac:dyDescent="0.25">
      <c r="A309" t="str">
        <f>_xlfn.TEXTJOIN(" ",1,Licencje[[#This Row],[Nazwisko]],Licencje[[#This Row],[Imię]])</f>
        <v>VERBA Yaroslaw</v>
      </c>
      <c r="B309" t="s">
        <v>14</v>
      </c>
      <c r="C309" t="s">
        <v>3043</v>
      </c>
      <c r="D309">
        <v>2025</v>
      </c>
      <c r="E309" t="s">
        <v>1441</v>
      </c>
      <c r="F309" t="s">
        <v>3044</v>
      </c>
      <c r="G309" t="s">
        <v>3045</v>
      </c>
      <c r="H309" s="1">
        <v>40107</v>
      </c>
      <c r="I309" t="s">
        <v>96</v>
      </c>
    </row>
    <row r="310" spans="1:10" x14ac:dyDescent="0.25">
      <c r="A310" t="str">
        <f>_xlfn.TEXTJOIN(" ",1,Licencje[[#This Row],[Nazwisko]],Licencje[[#This Row],[Imię]])</f>
        <v>POTOKA Alisa</v>
      </c>
      <c r="B310" t="s">
        <v>9</v>
      </c>
      <c r="C310" t="s">
        <v>3046</v>
      </c>
      <c r="D310">
        <v>2025</v>
      </c>
      <c r="E310" t="s">
        <v>1398</v>
      </c>
      <c r="F310" t="s">
        <v>3047</v>
      </c>
      <c r="G310" t="s">
        <v>3048</v>
      </c>
      <c r="H310" s="1">
        <v>40417</v>
      </c>
      <c r="I310" t="s">
        <v>96</v>
      </c>
    </row>
    <row r="311" spans="1:10" x14ac:dyDescent="0.25">
      <c r="A311" t="str">
        <f>_xlfn.TEXTJOIN(" ",1,Licencje[[#This Row],[Nazwisko]],Licencje[[#This Row],[Imię]])</f>
        <v>JUREK Natalia</v>
      </c>
      <c r="B311" t="s">
        <v>9</v>
      </c>
      <c r="C311" t="s">
        <v>3049</v>
      </c>
      <c r="D311">
        <v>2025</v>
      </c>
      <c r="E311" t="s">
        <v>1398</v>
      </c>
      <c r="F311" t="s">
        <v>3050</v>
      </c>
      <c r="G311" t="s">
        <v>43</v>
      </c>
      <c r="H311" s="1">
        <v>40400</v>
      </c>
      <c r="I311" t="s">
        <v>141</v>
      </c>
    </row>
    <row r="312" spans="1:10" x14ac:dyDescent="0.25">
      <c r="A312" t="str">
        <f>_xlfn.TEXTJOIN(" ",1,Licencje[[#This Row],[Nazwisko]],Licencje[[#This Row],[Imię]])</f>
        <v>WOJTAS-NOWAK Wiktoria</v>
      </c>
      <c r="B312" t="s">
        <v>9</v>
      </c>
      <c r="C312" t="s">
        <v>3051</v>
      </c>
      <c r="D312">
        <v>2025</v>
      </c>
      <c r="E312" t="s">
        <v>24</v>
      </c>
      <c r="F312" t="s">
        <v>3052</v>
      </c>
      <c r="G312" t="s">
        <v>91</v>
      </c>
      <c r="H312" s="1">
        <v>41753</v>
      </c>
      <c r="I312" t="s">
        <v>155</v>
      </c>
      <c r="J312" t="s">
        <v>3053</v>
      </c>
    </row>
    <row r="313" spans="1:10" x14ac:dyDescent="0.25">
      <c r="A313" t="str">
        <f>_xlfn.TEXTJOIN(" ",1,Licencje[[#This Row],[Nazwisko]],Licencje[[#This Row],[Imię]])</f>
        <v>WOJTAS-NOWAK Wiktor</v>
      </c>
      <c r="B313" t="s">
        <v>14</v>
      </c>
      <c r="C313" t="s">
        <v>3054</v>
      </c>
      <c r="D313">
        <v>2025</v>
      </c>
      <c r="E313" t="s">
        <v>15</v>
      </c>
      <c r="F313" t="s">
        <v>3052</v>
      </c>
      <c r="G313" t="s">
        <v>39</v>
      </c>
      <c r="H313" s="1">
        <v>42177</v>
      </c>
      <c r="I313" t="s">
        <v>155</v>
      </c>
      <c r="J313" t="s">
        <v>3053</v>
      </c>
    </row>
    <row r="314" spans="1:10" x14ac:dyDescent="0.25">
      <c r="A314" t="str">
        <f>_xlfn.TEXTJOIN(" ",1,Licencje[[#This Row],[Nazwisko]],Licencje[[#This Row],[Imię]])</f>
        <v>SUZAŃSKA Zuzanna</v>
      </c>
      <c r="B314" t="s">
        <v>9</v>
      </c>
      <c r="C314" t="s">
        <v>3055</v>
      </c>
      <c r="D314">
        <v>2025</v>
      </c>
      <c r="E314" t="s">
        <v>430</v>
      </c>
      <c r="F314" t="s">
        <v>3056</v>
      </c>
      <c r="G314" t="s">
        <v>23</v>
      </c>
      <c r="H314" s="1">
        <v>42699</v>
      </c>
      <c r="I314" t="s">
        <v>155</v>
      </c>
      <c r="J314" t="s">
        <v>2477</v>
      </c>
    </row>
    <row r="315" spans="1:10" x14ac:dyDescent="0.25">
      <c r="A315" t="str">
        <f>_xlfn.TEXTJOIN(" ",1,Licencje[[#This Row],[Nazwisko]],Licencje[[#This Row],[Imię]])</f>
        <v>POPIEL Blanka</v>
      </c>
      <c r="B315" t="s">
        <v>9</v>
      </c>
      <c r="C315" t="s">
        <v>3057</v>
      </c>
      <c r="D315">
        <v>2025</v>
      </c>
      <c r="E315" t="s">
        <v>432</v>
      </c>
      <c r="F315" t="s">
        <v>3058</v>
      </c>
      <c r="G315" t="s">
        <v>205</v>
      </c>
      <c r="H315" s="1">
        <v>43005</v>
      </c>
      <c r="I315" t="s">
        <v>155</v>
      </c>
      <c r="J315" t="s">
        <v>156</v>
      </c>
    </row>
    <row r="316" spans="1:10" x14ac:dyDescent="0.25">
      <c r="A316" t="str">
        <f>_xlfn.TEXTJOIN(" ",1,Licencje[[#This Row],[Nazwisko]],Licencje[[#This Row],[Imię]])</f>
        <v>BEZERRA-PACUŁA Aila</v>
      </c>
      <c r="B316" t="s">
        <v>9</v>
      </c>
      <c r="C316" t="s">
        <v>3059</v>
      </c>
      <c r="D316">
        <v>2025</v>
      </c>
      <c r="E316" t="s">
        <v>432</v>
      </c>
      <c r="F316" t="s">
        <v>3060</v>
      </c>
      <c r="G316" t="s">
        <v>3061</v>
      </c>
      <c r="H316" s="1">
        <v>43205</v>
      </c>
      <c r="I316" t="s">
        <v>155</v>
      </c>
      <c r="J316" t="s">
        <v>3062</v>
      </c>
    </row>
    <row r="317" spans="1:10" x14ac:dyDescent="0.25">
      <c r="A317" t="str">
        <f>_xlfn.TEXTJOIN(" ",1,Licencje[[#This Row],[Nazwisko]],Licencje[[#This Row],[Imię]])</f>
        <v>BLUJ Laura</v>
      </c>
      <c r="B317" t="s">
        <v>9</v>
      </c>
      <c r="C317" t="s">
        <v>3063</v>
      </c>
      <c r="D317">
        <v>2025</v>
      </c>
      <c r="E317" t="s">
        <v>21</v>
      </c>
      <c r="F317" t="s">
        <v>1920</v>
      </c>
      <c r="G317" t="s">
        <v>211</v>
      </c>
      <c r="H317" s="1">
        <v>41323</v>
      </c>
      <c r="I317" t="s">
        <v>3064</v>
      </c>
      <c r="J317" t="s">
        <v>3065</v>
      </c>
    </row>
    <row r="318" spans="1:10" x14ac:dyDescent="0.25">
      <c r="A318" t="str">
        <f>_xlfn.TEXTJOIN(" ",1,Licencje[[#This Row],[Nazwisko]],Licencje[[#This Row],[Imię]])</f>
        <v>TABISZ Zofia</v>
      </c>
      <c r="B318" t="s">
        <v>9</v>
      </c>
      <c r="C318" t="s">
        <v>3066</v>
      </c>
      <c r="D318">
        <v>2025</v>
      </c>
      <c r="E318" t="s">
        <v>21</v>
      </c>
      <c r="F318" t="s">
        <v>3067</v>
      </c>
      <c r="G318" t="s">
        <v>72</v>
      </c>
      <c r="H318" s="1">
        <v>41295</v>
      </c>
      <c r="I318" t="s">
        <v>3064</v>
      </c>
      <c r="J318" t="s">
        <v>3068</v>
      </c>
    </row>
    <row r="319" spans="1:10" x14ac:dyDescent="0.25">
      <c r="A319" t="str">
        <f>_xlfn.TEXTJOIN(" ",1,Licencje[[#This Row],[Nazwisko]],Licencje[[#This Row],[Imię]])</f>
        <v>NESTOROWICZ Martyna</v>
      </c>
      <c r="B319" t="s">
        <v>9</v>
      </c>
      <c r="C319" t="s">
        <v>3069</v>
      </c>
      <c r="D319">
        <v>2025</v>
      </c>
      <c r="E319" t="s">
        <v>24</v>
      </c>
      <c r="F319" t="s">
        <v>2405</v>
      </c>
      <c r="G319" t="s">
        <v>73</v>
      </c>
      <c r="H319" s="1">
        <v>41655</v>
      </c>
      <c r="I319" t="s">
        <v>3064</v>
      </c>
      <c r="J319" t="s">
        <v>3070</v>
      </c>
    </row>
    <row r="320" spans="1:10" x14ac:dyDescent="0.25">
      <c r="A320" t="str">
        <f>_xlfn.TEXTJOIN(" ",1,Licencje[[#This Row],[Nazwisko]],Licencje[[#This Row],[Imię]])</f>
        <v>ROMPA Radosław</v>
      </c>
      <c r="B320" t="s">
        <v>14</v>
      </c>
      <c r="C320" t="s">
        <v>1020</v>
      </c>
      <c r="D320">
        <v>2025</v>
      </c>
      <c r="E320" t="s">
        <v>10</v>
      </c>
      <c r="F320" t="s">
        <v>1021</v>
      </c>
      <c r="G320" t="s">
        <v>138</v>
      </c>
      <c r="H320" s="1">
        <v>42268</v>
      </c>
      <c r="I320" t="s">
        <v>45</v>
      </c>
    </row>
    <row r="321" spans="1:10" x14ac:dyDescent="0.25">
      <c r="A321" t="str">
        <f>_xlfn.TEXTJOIN(" ",1,Licencje[[#This Row],[Nazwisko]],Licencje[[#This Row],[Imię]])</f>
        <v>KŁYSZEWSKA Julia</v>
      </c>
      <c r="B321" t="s">
        <v>9</v>
      </c>
      <c r="C321" t="s">
        <v>1394</v>
      </c>
      <c r="D321">
        <v>2025</v>
      </c>
      <c r="E321" t="s">
        <v>1398</v>
      </c>
      <c r="F321" t="s">
        <v>1396</v>
      </c>
      <c r="G321" t="s">
        <v>64</v>
      </c>
      <c r="H321" s="1">
        <v>40604</v>
      </c>
      <c r="I321" t="s">
        <v>45</v>
      </c>
    </row>
    <row r="322" spans="1:10" x14ac:dyDescent="0.25">
      <c r="A322" t="str">
        <f>_xlfn.TEXTJOIN(" ",1,Licencje[[#This Row],[Nazwisko]],Licencje[[#This Row],[Imię]])</f>
        <v>JACEWICZ Artur</v>
      </c>
      <c r="B322" t="s">
        <v>14</v>
      </c>
      <c r="C322" t="s">
        <v>1022</v>
      </c>
      <c r="D322">
        <v>2025</v>
      </c>
      <c r="E322" t="s">
        <v>24</v>
      </c>
      <c r="F322" t="s">
        <v>1023</v>
      </c>
      <c r="G322" t="s">
        <v>44</v>
      </c>
      <c r="H322" s="1">
        <v>41459</v>
      </c>
      <c r="I322" t="s">
        <v>45</v>
      </c>
    </row>
    <row r="323" spans="1:10" x14ac:dyDescent="0.25">
      <c r="A323" t="str">
        <f>_xlfn.TEXTJOIN(" ",1,Licencje[[#This Row],[Nazwisko]],Licencje[[#This Row],[Imię]])</f>
        <v>BASIŃSKI Adrian</v>
      </c>
      <c r="B323" t="s">
        <v>14</v>
      </c>
      <c r="C323" t="s">
        <v>1024</v>
      </c>
      <c r="D323">
        <v>2025</v>
      </c>
      <c r="E323" t="s">
        <v>21</v>
      </c>
      <c r="F323" t="s">
        <v>1025</v>
      </c>
      <c r="G323" t="s">
        <v>171</v>
      </c>
      <c r="H323" s="1">
        <v>41259</v>
      </c>
      <c r="I323" t="s">
        <v>26</v>
      </c>
      <c r="J323" t="s">
        <v>542</v>
      </c>
    </row>
    <row r="324" spans="1:10" x14ac:dyDescent="0.25">
      <c r="A324" t="str">
        <f>_xlfn.TEXTJOIN(" ",1,Licencje[[#This Row],[Nazwisko]],Licencje[[#This Row],[Imię]])</f>
        <v>KRUKOUSKAYA Sofiya</v>
      </c>
      <c r="B324" t="s">
        <v>9</v>
      </c>
      <c r="C324" t="s">
        <v>1026</v>
      </c>
      <c r="D324">
        <v>2025</v>
      </c>
      <c r="E324" t="s">
        <v>21</v>
      </c>
      <c r="F324" t="s">
        <v>1027</v>
      </c>
      <c r="G324" t="s">
        <v>758</v>
      </c>
      <c r="H324" s="1">
        <v>41427</v>
      </c>
      <c r="I324" t="s">
        <v>26</v>
      </c>
      <c r="J324" t="s">
        <v>542</v>
      </c>
    </row>
    <row r="325" spans="1:10" x14ac:dyDescent="0.25">
      <c r="A325" t="str">
        <f>_xlfn.TEXTJOIN(" ",1,Licencje[[#This Row],[Nazwisko]],Licencje[[#This Row],[Imię]])</f>
        <v>KULIK Anna</v>
      </c>
      <c r="B325" t="s">
        <v>9</v>
      </c>
      <c r="C325" t="s">
        <v>1028</v>
      </c>
      <c r="D325">
        <v>2025</v>
      </c>
      <c r="E325" t="s">
        <v>430</v>
      </c>
      <c r="F325" t="s">
        <v>481</v>
      </c>
      <c r="G325" t="s">
        <v>13</v>
      </c>
      <c r="H325" s="1">
        <v>42715</v>
      </c>
      <c r="I325" t="s">
        <v>26</v>
      </c>
      <c r="J325" t="s">
        <v>542</v>
      </c>
    </row>
    <row r="326" spans="1:10" x14ac:dyDescent="0.25">
      <c r="A326" t="str">
        <f>_xlfn.TEXTJOIN(" ",1,Licencje[[#This Row],[Nazwisko]],Licencje[[#This Row],[Imię]])</f>
        <v>LASKOWSKI-STANIK Antoni</v>
      </c>
      <c r="B326" t="s">
        <v>14</v>
      </c>
      <c r="C326" t="s">
        <v>1029</v>
      </c>
      <c r="D326">
        <v>2025</v>
      </c>
      <c r="E326" t="s">
        <v>24</v>
      </c>
      <c r="F326" t="s">
        <v>1030</v>
      </c>
      <c r="G326" t="s">
        <v>85</v>
      </c>
      <c r="H326" s="1">
        <v>41533</v>
      </c>
      <c r="I326" t="s">
        <v>26</v>
      </c>
      <c r="J326" t="s">
        <v>1031</v>
      </c>
    </row>
    <row r="327" spans="1:10" x14ac:dyDescent="0.25">
      <c r="A327" t="str">
        <f>_xlfn.TEXTJOIN(" ",1,Licencje[[#This Row],[Nazwisko]],Licencje[[#This Row],[Imię]])</f>
        <v>BARASZKIEWICZ Jan</v>
      </c>
      <c r="B327" t="s">
        <v>14</v>
      </c>
      <c r="C327" t="s">
        <v>1032</v>
      </c>
      <c r="D327">
        <v>2025</v>
      </c>
      <c r="E327" t="s">
        <v>432</v>
      </c>
      <c r="F327" t="s">
        <v>1033</v>
      </c>
      <c r="G327" t="s">
        <v>165</v>
      </c>
      <c r="H327" s="1">
        <v>42974</v>
      </c>
      <c r="I327" t="s">
        <v>26</v>
      </c>
      <c r="J327" t="s">
        <v>542</v>
      </c>
    </row>
    <row r="328" spans="1:10" x14ac:dyDescent="0.25">
      <c r="A328" t="str">
        <f>_xlfn.TEXTJOIN(" ",1,Licencje[[#This Row],[Nazwisko]],Licencje[[#This Row],[Imię]])</f>
        <v>MAGIERA Stanisław</v>
      </c>
      <c r="B328" t="s">
        <v>14</v>
      </c>
      <c r="C328" t="s">
        <v>1034</v>
      </c>
      <c r="D328">
        <v>2025</v>
      </c>
      <c r="E328" t="s">
        <v>1395</v>
      </c>
      <c r="F328" t="s">
        <v>1035</v>
      </c>
      <c r="G328" t="s">
        <v>62</v>
      </c>
      <c r="H328" s="1">
        <v>40973</v>
      </c>
      <c r="I328" t="s">
        <v>50</v>
      </c>
      <c r="J328" t="s">
        <v>124</v>
      </c>
    </row>
    <row r="329" spans="1:10" x14ac:dyDescent="0.25">
      <c r="A329" t="str">
        <f>_xlfn.TEXTJOIN(" ",1,Licencje[[#This Row],[Nazwisko]],Licencje[[#This Row],[Imię]])</f>
        <v>MAKOWSKI Antoni</v>
      </c>
      <c r="B329" t="s">
        <v>14</v>
      </c>
      <c r="C329" t="s">
        <v>1036</v>
      </c>
      <c r="D329">
        <v>2025</v>
      </c>
      <c r="E329" t="s">
        <v>1395</v>
      </c>
      <c r="F329" t="s">
        <v>1037</v>
      </c>
      <c r="G329" t="s">
        <v>85</v>
      </c>
      <c r="H329" s="1">
        <v>40870</v>
      </c>
      <c r="I329" t="s">
        <v>17</v>
      </c>
    </row>
    <row r="330" spans="1:10" x14ac:dyDescent="0.25">
      <c r="A330" t="str">
        <f>_xlfn.TEXTJOIN(" ",1,Licencje[[#This Row],[Nazwisko]],Licencje[[#This Row],[Imię]])</f>
        <v>MICOTA Franciszek</v>
      </c>
      <c r="B330" t="s">
        <v>14</v>
      </c>
      <c r="C330" t="s">
        <v>1038</v>
      </c>
      <c r="D330">
        <v>2025</v>
      </c>
      <c r="E330" t="s">
        <v>21</v>
      </c>
      <c r="F330" t="s">
        <v>1039</v>
      </c>
      <c r="G330" t="s">
        <v>157</v>
      </c>
      <c r="H330" s="1">
        <v>41302</v>
      </c>
      <c r="I330" t="s">
        <v>140</v>
      </c>
    </row>
    <row r="331" spans="1:10" x14ac:dyDescent="0.25">
      <c r="A331" t="str">
        <f>_xlfn.TEXTJOIN(" ",1,Licencje[[#This Row],[Nazwisko]],Licencje[[#This Row],[Imię]])</f>
        <v>BAUR Jakub</v>
      </c>
      <c r="B331" t="s">
        <v>14</v>
      </c>
      <c r="C331" t="s">
        <v>1397</v>
      </c>
      <c r="D331">
        <v>2025</v>
      </c>
      <c r="E331" t="s">
        <v>1441</v>
      </c>
      <c r="F331" t="s">
        <v>1041</v>
      </c>
      <c r="G331" t="s">
        <v>47</v>
      </c>
      <c r="H331" s="1">
        <v>40318</v>
      </c>
      <c r="I331" t="s">
        <v>140</v>
      </c>
    </row>
    <row r="332" spans="1:10" x14ac:dyDescent="0.25">
      <c r="A332" t="str">
        <f>_xlfn.TEXTJOIN(" ",1,Licencje[[#This Row],[Nazwisko]],Licencje[[#This Row],[Imię]])</f>
        <v>BAUR Oskar</v>
      </c>
      <c r="B332" t="s">
        <v>14</v>
      </c>
      <c r="C332" t="s">
        <v>1040</v>
      </c>
      <c r="D332">
        <v>2025</v>
      </c>
      <c r="E332" t="s">
        <v>24</v>
      </c>
      <c r="F332" t="s">
        <v>1041</v>
      </c>
      <c r="G332" t="s">
        <v>169</v>
      </c>
      <c r="H332" s="1">
        <v>41494</v>
      </c>
      <c r="I332" t="s">
        <v>140</v>
      </c>
    </row>
    <row r="333" spans="1:10" x14ac:dyDescent="0.25">
      <c r="A333" t="str">
        <f>_xlfn.TEXTJOIN(" ",1,Licencje[[#This Row],[Nazwisko]],Licencje[[#This Row],[Imię]])</f>
        <v>JASIŃSKI Franciszek</v>
      </c>
      <c r="B333" t="s">
        <v>14</v>
      </c>
      <c r="C333" t="s">
        <v>1042</v>
      </c>
      <c r="D333">
        <v>2025</v>
      </c>
      <c r="E333" t="s">
        <v>430</v>
      </c>
      <c r="F333" t="s">
        <v>311</v>
      </c>
      <c r="G333" t="s">
        <v>157</v>
      </c>
      <c r="H333" s="1">
        <v>42622</v>
      </c>
      <c r="I333" t="s">
        <v>140</v>
      </c>
    </row>
    <row r="334" spans="1:10" x14ac:dyDescent="0.25">
      <c r="A334" t="str">
        <f>_xlfn.TEXTJOIN(" ",1,Licencje[[#This Row],[Nazwisko]],Licencje[[#This Row],[Imię]])</f>
        <v>KRAWCZYK Liliana</v>
      </c>
      <c r="B334" t="s">
        <v>9</v>
      </c>
      <c r="C334" t="s">
        <v>1043</v>
      </c>
      <c r="D334">
        <v>2025</v>
      </c>
      <c r="E334" t="s">
        <v>15</v>
      </c>
      <c r="F334" t="s">
        <v>268</v>
      </c>
      <c r="G334" t="s">
        <v>104</v>
      </c>
      <c r="H334" s="1">
        <v>42132</v>
      </c>
      <c r="I334" t="s">
        <v>140</v>
      </c>
    </row>
    <row r="335" spans="1:10" x14ac:dyDescent="0.25">
      <c r="A335" t="str">
        <f>_xlfn.TEXTJOIN(" ",1,Licencje[[#This Row],[Nazwisko]],Licencje[[#This Row],[Imię]])</f>
        <v>DŻOŃ Marcelina</v>
      </c>
      <c r="B335" t="s">
        <v>9</v>
      </c>
      <c r="C335" t="s">
        <v>1044</v>
      </c>
      <c r="D335">
        <v>2025</v>
      </c>
      <c r="E335" t="s">
        <v>24</v>
      </c>
      <c r="F335" t="s">
        <v>1045</v>
      </c>
      <c r="G335" t="s">
        <v>233</v>
      </c>
      <c r="H335" s="1">
        <v>41574</v>
      </c>
      <c r="I335" t="s">
        <v>12</v>
      </c>
    </row>
    <row r="336" spans="1:10" x14ac:dyDescent="0.25">
      <c r="A336" t="str">
        <f>_xlfn.TEXTJOIN(" ",1,Licencje[[#This Row],[Nazwisko]],Licencje[[#This Row],[Imię]])</f>
        <v>KĘDZIOR Aleksandra</v>
      </c>
      <c r="B336" t="s">
        <v>9</v>
      </c>
      <c r="C336" t="s">
        <v>1046</v>
      </c>
      <c r="D336">
        <v>2025</v>
      </c>
      <c r="E336" t="s">
        <v>10</v>
      </c>
      <c r="F336" t="s">
        <v>1047</v>
      </c>
      <c r="G336" t="s">
        <v>19</v>
      </c>
      <c r="H336" s="1">
        <v>42523</v>
      </c>
      <c r="I336" t="s">
        <v>12</v>
      </c>
    </row>
    <row r="337" spans="1:10" x14ac:dyDescent="0.25">
      <c r="A337" t="str">
        <f>_xlfn.TEXTJOIN(" ",1,Licencje[[#This Row],[Nazwisko]],Licencje[[#This Row],[Imię]])</f>
        <v>SZAJNA Oliwia</v>
      </c>
      <c r="B337" t="s">
        <v>9</v>
      </c>
      <c r="C337" t="s">
        <v>1048</v>
      </c>
      <c r="D337">
        <v>2025</v>
      </c>
      <c r="E337" t="s">
        <v>1395</v>
      </c>
      <c r="F337" t="s">
        <v>771</v>
      </c>
      <c r="G337" t="s">
        <v>77</v>
      </c>
      <c r="H337" s="1">
        <v>41005</v>
      </c>
      <c r="I337" t="s">
        <v>12</v>
      </c>
    </row>
    <row r="338" spans="1:10" x14ac:dyDescent="0.25">
      <c r="A338" t="str">
        <f>_xlfn.TEXTJOIN(" ",1,Licencje[[#This Row],[Nazwisko]],Licencje[[#This Row],[Imię]])</f>
        <v>JAWORSKA Gabriela</v>
      </c>
      <c r="B338" t="s">
        <v>9</v>
      </c>
      <c r="C338" t="s">
        <v>1399</v>
      </c>
      <c r="D338">
        <v>2025</v>
      </c>
      <c r="E338" t="s">
        <v>1398</v>
      </c>
      <c r="F338" t="s">
        <v>366</v>
      </c>
      <c r="G338" t="s">
        <v>60</v>
      </c>
      <c r="H338" s="1">
        <v>40634</v>
      </c>
      <c r="I338" t="s">
        <v>33</v>
      </c>
    </row>
    <row r="339" spans="1:10" x14ac:dyDescent="0.25">
      <c r="A339" t="str">
        <f>_xlfn.TEXTJOIN(" ",1,Licencje[[#This Row],[Nazwisko]],Licencje[[#This Row],[Imię]])</f>
        <v>SAKOWICZ Antonina</v>
      </c>
      <c r="B339" t="s">
        <v>9</v>
      </c>
      <c r="C339" t="s">
        <v>1400</v>
      </c>
      <c r="D339">
        <v>2025</v>
      </c>
      <c r="E339" t="s">
        <v>1398</v>
      </c>
      <c r="F339" t="s">
        <v>29</v>
      </c>
      <c r="G339" t="s">
        <v>108</v>
      </c>
      <c r="H339" s="1">
        <v>40680</v>
      </c>
      <c r="I339" t="s">
        <v>33</v>
      </c>
    </row>
    <row r="340" spans="1:10" x14ac:dyDescent="0.25">
      <c r="A340" t="str">
        <f>_xlfn.TEXTJOIN(" ",1,Licencje[[#This Row],[Nazwisko]],Licencje[[#This Row],[Imię]])</f>
        <v>TYNECKI Kacper</v>
      </c>
      <c r="B340" t="s">
        <v>14</v>
      </c>
      <c r="C340" t="s">
        <v>1401</v>
      </c>
      <c r="D340">
        <v>2025</v>
      </c>
      <c r="E340" t="s">
        <v>1398</v>
      </c>
      <c r="F340" t="s">
        <v>1402</v>
      </c>
      <c r="G340" t="s">
        <v>70</v>
      </c>
      <c r="H340" s="1">
        <v>40476</v>
      </c>
      <c r="I340" t="s">
        <v>33</v>
      </c>
    </row>
    <row r="341" spans="1:10" x14ac:dyDescent="0.25">
      <c r="A341" t="str">
        <f>_xlfn.TEXTJOIN(" ",1,Licencje[[#This Row],[Nazwisko]],Licencje[[#This Row],[Imię]])</f>
        <v>ZALEWSKI Wiktor</v>
      </c>
      <c r="B341" t="s">
        <v>14</v>
      </c>
      <c r="C341" t="s">
        <v>1403</v>
      </c>
      <c r="D341">
        <v>2025</v>
      </c>
      <c r="E341" t="s">
        <v>1398</v>
      </c>
      <c r="F341" t="s">
        <v>95</v>
      </c>
      <c r="G341" t="s">
        <v>39</v>
      </c>
      <c r="H341" s="1">
        <v>40673</v>
      </c>
      <c r="I341" t="s">
        <v>33</v>
      </c>
    </row>
    <row r="342" spans="1:10" x14ac:dyDescent="0.25">
      <c r="A342" t="str">
        <f>_xlfn.TEXTJOIN(" ",1,Licencje[[#This Row],[Nazwisko]],Licencje[[#This Row],[Imię]])</f>
        <v>PRUSZYŃSKA Kamila</v>
      </c>
      <c r="B342" t="s">
        <v>9</v>
      </c>
      <c r="C342" t="s">
        <v>1405</v>
      </c>
      <c r="D342">
        <v>2025</v>
      </c>
      <c r="E342" t="s">
        <v>1398</v>
      </c>
      <c r="F342" t="s">
        <v>1406</v>
      </c>
      <c r="G342" t="s">
        <v>1407</v>
      </c>
      <c r="H342" s="1">
        <v>40558</v>
      </c>
      <c r="I342" t="s">
        <v>33</v>
      </c>
    </row>
    <row r="343" spans="1:10" x14ac:dyDescent="0.25">
      <c r="A343" t="str">
        <f>_xlfn.TEXTJOIN(" ",1,Licencje[[#This Row],[Nazwisko]],Licencje[[#This Row],[Imię]])</f>
        <v>ŁOKIĆ Laura</v>
      </c>
      <c r="B343" t="s">
        <v>9</v>
      </c>
      <c r="C343" t="s">
        <v>1408</v>
      </c>
      <c r="D343">
        <v>2025</v>
      </c>
      <c r="E343" t="s">
        <v>1398</v>
      </c>
      <c r="F343" t="s">
        <v>1409</v>
      </c>
      <c r="G343" t="s">
        <v>211</v>
      </c>
      <c r="H343" s="1">
        <v>40575</v>
      </c>
      <c r="I343" t="s">
        <v>33</v>
      </c>
    </row>
    <row r="344" spans="1:10" x14ac:dyDescent="0.25">
      <c r="A344" t="str">
        <f>_xlfn.TEXTJOIN(" ",1,Licencje[[#This Row],[Nazwisko]],Licencje[[#This Row],[Imię]])</f>
        <v>KULIK Oksana</v>
      </c>
      <c r="B344" t="s">
        <v>9</v>
      </c>
      <c r="C344" t="s">
        <v>1410</v>
      </c>
      <c r="D344">
        <v>2025</v>
      </c>
      <c r="E344" t="s">
        <v>1398</v>
      </c>
      <c r="F344" t="s">
        <v>481</v>
      </c>
      <c r="G344" t="s">
        <v>1411</v>
      </c>
      <c r="H344" s="1">
        <v>40554</v>
      </c>
      <c r="I344" t="s">
        <v>33</v>
      </c>
    </row>
    <row r="345" spans="1:10" x14ac:dyDescent="0.25">
      <c r="A345" t="str">
        <f>_xlfn.TEXTJOIN(" ",1,Licencje[[#This Row],[Nazwisko]],Licencje[[#This Row],[Imię]])</f>
        <v>KRAWCZYKOWICZ Lena</v>
      </c>
      <c r="B345" t="s">
        <v>9</v>
      </c>
      <c r="C345" t="s">
        <v>1412</v>
      </c>
      <c r="D345">
        <v>2025</v>
      </c>
      <c r="E345" t="s">
        <v>1398</v>
      </c>
      <c r="F345" t="s">
        <v>1413</v>
      </c>
      <c r="G345" t="s">
        <v>87</v>
      </c>
      <c r="H345" s="1">
        <v>40558</v>
      </c>
      <c r="I345" t="s">
        <v>33</v>
      </c>
    </row>
    <row r="346" spans="1:10" x14ac:dyDescent="0.25">
      <c r="A346" t="str">
        <f>_xlfn.TEXTJOIN(" ",1,Licencje[[#This Row],[Nazwisko]],Licencje[[#This Row],[Imię]])</f>
        <v>MILCZAREK Krystian</v>
      </c>
      <c r="B346" t="s">
        <v>14</v>
      </c>
      <c r="C346" t="s">
        <v>1414</v>
      </c>
      <c r="D346">
        <v>2025</v>
      </c>
      <c r="E346" t="s">
        <v>1441</v>
      </c>
      <c r="F346" t="s">
        <v>620</v>
      </c>
      <c r="G346" t="s">
        <v>154</v>
      </c>
      <c r="H346" s="1">
        <v>40248</v>
      </c>
      <c r="I346" t="s">
        <v>1415</v>
      </c>
    </row>
    <row r="347" spans="1:10" x14ac:dyDescent="0.25">
      <c r="A347" t="str">
        <f>_xlfn.TEXTJOIN(" ",1,Licencje[[#This Row],[Nazwisko]],Licencje[[#This Row],[Imię]])</f>
        <v>PAWLAK Anna</v>
      </c>
      <c r="B347" t="s">
        <v>9</v>
      </c>
      <c r="C347" t="s">
        <v>1049</v>
      </c>
      <c r="D347">
        <v>2025</v>
      </c>
      <c r="E347" t="s">
        <v>10</v>
      </c>
      <c r="F347" t="s">
        <v>1050</v>
      </c>
      <c r="G347" t="s">
        <v>13</v>
      </c>
      <c r="H347" s="1">
        <v>42277</v>
      </c>
      <c r="I347" t="s">
        <v>98</v>
      </c>
      <c r="J347" t="s">
        <v>1051</v>
      </c>
    </row>
    <row r="348" spans="1:10" x14ac:dyDescent="0.25">
      <c r="A348" t="str">
        <f>_xlfn.TEXTJOIN(" ",1,Licencje[[#This Row],[Nazwisko]],Licencje[[#This Row],[Imię]])</f>
        <v>FUŁAWKA Sara</v>
      </c>
      <c r="B348" t="s">
        <v>9</v>
      </c>
      <c r="C348" t="s">
        <v>1052</v>
      </c>
      <c r="D348">
        <v>2025</v>
      </c>
      <c r="E348" t="s">
        <v>10</v>
      </c>
      <c r="F348" t="s">
        <v>964</v>
      </c>
      <c r="G348" t="s">
        <v>1053</v>
      </c>
      <c r="H348" s="1">
        <v>42417</v>
      </c>
      <c r="I348" t="s">
        <v>98</v>
      </c>
      <c r="J348" t="s">
        <v>1054</v>
      </c>
    </row>
    <row r="349" spans="1:10" x14ac:dyDescent="0.25">
      <c r="A349" t="str">
        <f>_xlfn.TEXTJOIN(" ",1,Licencje[[#This Row],[Nazwisko]],Licencje[[#This Row],[Imię]])</f>
        <v>KAZIMIERCZAK Hanna</v>
      </c>
      <c r="B349" t="s">
        <v>9</v>
      </c>
      <c r="C349" t="s">
        <v>1418</v>
      </c>
      <c r="D349">
        <v>2025</v>
      </c>
      <c r="E349" t="s">
        <v>1398</v>
      </c>
      <c r="F349" t="s">
        <v>1419</v>
      </c>
      <c r="G349" t="s">
        <v>122</v>
      </c>
      <c r="H349" s="1">
        <v>40638</v>
      </c>
      <c r="I349" t="s">
        <v>33</v>
      </c>
    </row>
    <row r="350" spans="1:10" x14ac:dyDescent="0.25">
      <c r="A350" t="str">
        <f>_xlfn.TEXTJOIN(" ",1,Licencje[[#This Row],[Nazwisko]],Licencje[[#This Row],[Imię]])</f>
        <v>KAZIMIERCZAK Wiktoria</v>
      </c>
      <c r="B350" t="s">
        <v>9</v>
      </c>
      <c r="C350" t="s">
        <v>1420</v>
      </c>
      <c r="D350">
        <v>2025</v>
      </c>
      <c r="E350" t="s">
        <v>1398</v>
      </c>
      <c r="F350" t="s">
        <v>1419</v>
      </c>
      <c r="G350" t="s">
        <v>91</v>
      </c>
      <c r="H350" s="1">
        <v>40638</v>
      </c>
      <c r="I350" t="s">
        <v>33</v>
      </c>
    </row>
    <row r="351" spans="1:10" x14ac:dyDescent="0.25">
      <c r="A351" t="str">
        <f>_xlfn.TEXTJOIN(" ",1,Licencje[[#This Row],[Nazwisko]],Licencje[[#This Row],[Imię]])</f>
        <v>CZERWONKA Natalia</v>
      </c>
      <c r="B351" t="s">
        <v>9</v>
      </c>
      <c r="C351" t="s">
        <v>1421</v>
      </c>
      <c r="D351">
        <v>2025</v>
      </c>
      <c r="E351" t="s">
        <v>1422</v>
      </c>
      <c r="F351" t="s">
        <v>1423</v>
      </c>
      <c r="G351" t="s">
        <v>43</v>
      </c>
      <c r="H351" s="1">
        <v>32436</v>
      </c>
      <c r="I351" t="s">
        <v>98</v>
      </c>
      <c r="J351" t="s">
        <v>1424</v>
      </c>
    </row>
    <row r="352" spans="1:10" x14ac:dyDescent="0.25">
      <c r="A352" t="str">
        <f>_xlfn.TEXTJOIN(" ",1,Licencje[[#This Row],[Nazwisko]],Licencje[[#This Row],[Imię]])</f>
        <v>BURDA Elina</v>
      </c>
      <c r="B352" t="s">
        <v>9</v>
      </c>
      <c r="C352" t="s">
        <v>1425</v>
      </c>
      <c r="D352">
        <v>2025</v>
      </c>
      <c r="E352" t="s">
        <v>1398</v>
      </c>
      <c r="F352" t="s">
        <v>992</v>
      </c>
      <c r="G352" t="s">
        <v>1426</v>
      </c>
      <c r="H352" s="1">
        <v>40553</v>
      </c>
      <c r="I352" t="s">
        <v>166</v>
      </c>
    </row>
    <row r="353" spans="1:10" x14ac:dyDescent="0.25">
      <c r="A353" t="str">
        <f>_xlfn.TEXTJOIN(" ",1,Licencje[[#This Row],[Nazwisko]],Licencje[[#This Row],[Imię]])</f>
        <v>LEONCHUK Olekssii</v>
      </c>
      <c r="B353" t="s">
        <v>14</v>
      </c>
      <c r="C353" t="s">
        <v>1055</v>
      </c>
      <c r="D353">
        <v>2025</v>
      </c>
      <c r="E353" t="s">
        <v>21</v>
      </c>
      <c r="F353" t="s">
        <v>1056</v>
      </c>
      <c r="G353" t="s">
        <v>1057</v>
      </c>
      <c r="H353" s="1">
        <v>41237</v>
      </c>
      <c r="I353" t="s">
        <v>166</v>
      </c>
    </row>
    <row r="354" spans="1:10" x14ac:dyDescent="0.25">
      <c r="A354" t="str">
        <f>_xlfn.TEXTJOIN(" ",1,Licencje[[#This Row],[Nazwisko]],Licencje[[#This Row],[Imię]])</f>
        <v>MATSENKO Polina</v>
      </c>
      <c r="B354" t="s">
        <v>9</v>
      </c>
      <c r="C354" t="s">
        <v>1058</v>
      </c>
      <c r="D354">
        <v>2025</v>
      </c>
      <c r="E354" t="s">
        <v>1395</v>
      </c>
      <c r="F354" t="s">
        <v>1059</v>
      </c>
      <c r="G354" t="s">
        <v>1060</v>
      </c>
      <c r="H354" s="1">
        <v>41061</v>
      </c>
      <c r="I354" t="s">
        <v>166</v>
      </c>
    </row>
    <row r="355" spans="1:10" x14ac:dyDescent="0.25">
      <c r="A355" t="str">
        <f>_xlfn.TEXTJOIN(" ",1,Licencje[[#This Row],[Nazwisko]],Licencje[[#This Row],[Imię]])</f>
        <v>HUTOR Kyryl</v>
      </c>
      <c r="B355" t="s">
        <v>14</v>
      </c>
      <c r="C355" t="s">
        <v>1061</v>
      </c>
      <c r="D355">
        <v>2025</v>
      </c>
      <c r="E355" t="s">
        <v>24</v>
      </c>
      <c r="F355" t="s">
        <v>1062</v>
      </c>
      <c r="G355" t="s">
        <v>1063</v>
      </c>
      <c r="H355" s="1">
        <v>41701</v>
      </c>
      <c r="I355" t="s">
        <v>166</v>
      </c>
    </row>
    <row r="356" spans="1:10" x14ac:dyDescent="0.25">
      <c r="A356" t="str">
        <f>_xlfn.TEXTJOIN(" ",1,Licencje[[#This Row],[Nazwisko]],Licencje[[#This Row],[Imię]])</f>
        <v>MENDALKA Liliana</v>
      </c>
      <c r="B356" t="s">
        <v>9</v>
      </c>
      <c r="C356" t="s">
        <v>1064</v>
      </c>
      <c r="D356">
        <v>2025</v>
      </c>
      <c r="E356" t="s">
        <v>24</v>
      </c>
      <c r="F356" t="s">
        <v>963</v>
      </c>
      <c r="G356" t="s">
        <v>104</v>
      </c>
      <c r="H356" s="1">
        <v>41520</v>
      </c>
      <c r="I356" t="s">
        <v>17</v>
      </c>
    </row>
    <row r="357" spans="1:10" x14ac:dyDescent="0.25">
      <c r="A357" t="str">
        <f>_xlfn.TEXTJOIN(" ",1,Licencje[[#This Row],[Nazwisko]],Licencje[[#This Row],[Imię]])</f>
        <v>BELL Alexander</v>
      </c>
      <c r="B357" t="s">
        <v>14</v>
      </c>
      <c r="C357" t="s">
        <v>1065</v>
      </c>
      <c r="D357">
        <v>2025</v>
      </c>
      <c r="E357" t="s">
        <v>430</v>
      </c>
      <c r="F357" t="s">
        <v>1066</v>
      </c>
      <c r="G357" t="s">
        <v>1779</v>
      </c>
      <c r="H357" s="1">
        <v>42559</v>
      </c>
      <c r="I357" t="s">
        <v>17</v>
      </c>
    </row>
    <row r="358" spans="1:10" x14ac:dyDescent="0.25">
      <c r="A358" t="str">
        <f>_xlfn.TEXTJOIN(" ",1,Licencje[[#This Row],[Nazwisko]],Licencje[[#This Row],[Imię]])</f>
        <v>BELL Helena</v>
      </c>
      <c r="B358" t="s">
        <v>9</v>
      </c>
      <c r="C358" t="s">
        <v>1067</v>
      </c>
      <c r="D358">
        <v>2025</v>
      </c>
      <c r="E358" t="s">
        <v>21</v>
      </c>
      <c r="F358" t="s">
        <v>1066</v>
      </c>
      <c r="G358" t="s">
        <v>192</v>
      </c>
      <c r="H358" s="1">
        <v>41429</v>
      </c>
      <c r="I358" t="s">
        <v>17</v>
      </c>
      <c r="J358" t="s">
        <v>18</v>
      </c>
    </row>
    <row r="359" spans="1:10" x14ac:dyDescent="0.25">
      <c r="A359" t="str">
        <f>_xlfn.TEXTJOIN(" ",1,Licencje[[#This Row],[Nazwisko]],Licencje[[#This Row],[Imię]])</f>
        <v>LEŚNY Barbara</v>
      </c>
      <c r="B359" t="s">
        <v>9</v>
      </c>
      <c r="C359" t="s">
        <v>1068</v>
      </c>
      <c r="D359">
        <v>2025</v>
      </c>
      <c r="E359" t="s">
        <v>15</v>
      </c>
      <c r="F359" t="s">
        <v>1069</v>
      </c>
      <c r="G359" t="s">
        <v>375</v>
      </c>
      <c r="H359" s="1">
        <v>42172</v>
      </c>
      <c r="I359" t="s">
        <v>17</v>
      </c>
      <c r="J359" t="s">
        <v>18</v>
      </c>
    </row>
    <row r="360" spans="1:10" x14ac:dyDescent="0.25">
      <c r="A360" t="str">
        <f>_xlfn.TEXTJOIN(" ",1,Licencje[[#This Row],[Nazwisko]],Licencje[[#This Row],[Imię]])</f>
        <v>WIKTOROWICZ Piotr</v>
      </c>
      <c r="B360" t="s">
        <v>14</v>
      </c>
      <c r="C360" t="s">
        <v>1070</v>
      </c>
      <c r="D360">
        <v>2025</v>
      </c>
      <c r="E360" t="s">
        <v>1395</v>
      </c>
      <c r="F360" t="s">
        <v>784</v>
      </c>
      <c r="G360" t="s">
        <v>90</v>
      </c>
      <c r="H360" s="1">
        <v>40773</v>
      </c>
      <c r="I360" t="s">
        <v>1071</v>
      </c>
      <c r="J360" t="s">
        <v>895</v>
      </c>
    </row>
    <row r="361" spans="1:10" x14ac:dyDescent="0.25">
      <c r="A361" t="str">
        <f>_xlfn.TEXTJOIN(" ",1,Licencje[[#This Row],[Nazwisko]],Licencje[[#This Row],[Imię]])</f>
        <v>WORWA Paulina</v>
      </c>
      <c r="B361" t="s">
        <v>9</v>
      </c>
      <c r="C361" t="s">
        <v>1073</v>
      </c>
      <c r="D361">
        <v>2025</v>
      </c>
      <c r="E361" t="s">
        <v>10</v>
      </c>
      <c r="F361" t="s">
        <v>1072</v>
      </c>
      <c r="G361" t="s">
        <v>213</v>
      </c>
      <c r="H361" s="1">
        <v>42203</v>
      </c>
      <c r="I361" t="s">
        <v>1071</v>
      </c>
    </row>
    <row r="362" spans="1:10" x14ac:dyDescent="0.25">
      <c r="A362" t="str">
        <f>_xlfn.TEXTJOIN(" ",1,Licencje[[#This Row],[Nazwisko]],Licencje[[#This Row],[Imię]])</f>
        <v>STOCH Maja</v>
      </c>
      <c r="B362" t="s">
        <v>9</v>
      </c>
      <c r="C362" t="s">
        <v>1074</v>
      </c>
      <c r="D362">
        <v>2025</v>
      </c>
      <c r="E362" t="s">
        <v>1395</v>
      </c>
      <c r="F362" t="s">
        <v>1075</v>
      </c>
      <c r="G362" t="s">
        <v>11</v>
      </c>
      <c r="H362" s="1">
        <v>40826</v>
      </c>
      <c r="I362" t="s">
        <v>1071</v>
      </c>
    </row>
    <row r="363" spans="1:10" x14ac:dyDescent="0.25">
      <c r="A363" t="str">
        <f>_xlfn.TEXTJOIN(" ",1,Licencje[[#This Row],[Nazwisko]],Licencje[[#This Row],[Imię]])</f>
        <v>MARUSARZ Bartosz</v>
      </c>
      <c r="B363" t="s">
        <v>14</v>
      </c>
      <c r="C363" t="s">
        <v>1076</v>
      </c>
      <c r="D363">
        <v>2025</v>
      </c>
      <c r="E363" t="s">
        <v>432</v>
      </c>
      <c r="F363" t="s">
        <v>1077</v>
      </c>
      <c r="G363" t="s">
        <v>113</v>
      </c>
      <c r="H363" s="1">
        <v>43048</v>
      </c>
      <c r="I363" t="s">
        <v>1071</v>
      </c>
    </row>
    <row r="364" spans="1:10" x14ac:dyDescent="0.25">
      <c r="A364" t="str">
        <f>_xlfn.TEXTJOIN(" ",1,Licencje[[#This Row],[Nazwisko]],Licencje[[#This Row],[Imię]])</f>
        <v>FLORKOWSKI Mikołaj</v>
      </c>
      <c r="B364" t="s">
        <v>14</v>
      </c>
      <c r="C364" t="s">
        <v>1427</v>
      </c>
      <c r="D364">
        <v>2025</v>
      </c>
      <c r="E364" t="s">
        <v>1481</v>
      </c>
      <c r="F364" t="s">
        <v>1429</v>
      </c>
      <c r="G364" t="s">
        <v>133</v>
      </c>
      <c r="H364" s="1">
        <v>38608</v>
      </c>
      <c r="I364" t="s">
        <v>1071</v>
      </c>
    </row>
    <row r="365" spans="1:10" x14ac:dyDescent="0.25">
      <c r="A365" t="str">
        <f>_xlfn.TEXTJOIN(" ",1,Licencje[[#This Row],[Nazwisko]],Licencje[[#This Row],[Imię]])</f>
        <v>BURDA Arina</v>
      </c>
      <c r="B365" t="s">
        <v>9</v>
      </c>
      <c r="C365" t="s">
        <v>1078</v>
      </c>
      <c r="D365">
        <v>2025</v>
      </c>
      <c r="E365" t="s">
        <v>1395</v>
      </c>
      <c r="F365" t="s">
        <v>992</v>
      </c>
      <c r="G365" t="s">
        <v>1079</v>
      </c>
      <c r="H365" s="1">
        <v>40740</v>
      </c>
      <c r="I365" t="s">
        <v>166</v>
      </c>
    </row>
    <row r="366" spans="1:10" x14ac:dyDescent="0.25">
      <c r="A366" t="str">
        <f>_xlfn.TEXTJOIN(" ",1,Licencje[[#This Row],[Nazwisko]],Licencje[[#This Row],[Imię]])</f>
        <v>CICHOŃ Aleksandra</v>
      </c>
      <c r="B366" t="s">
        <v>9</v>
      </c>
      <c r="C366" t="s">
        <v>1080</v>
      </c>
      <c r="D366">
        <v>2025</v>
      </c>
      <c r="E366" t="s">
        <v>432</v>
      </c>
      <c r="F366" t="s">
        <v>1081</v>
      </c>
      <c r="G366" t="s">
        <v>19</v>
      </c>
      <c r="H366" s="1">
        <v>42922</v>
      </c>
      <c r="I366" t="s">
        <v>40</v>
      </c>
      <c r="J366" t="s">
        <v>1082</v>
      </c>
    </row>
    <row r="367" spans="1:10" x14ac:dyDescent="0.25">
      <c r="A367" t="str">
        <f>_xlfn.TEXTJOIN(" ",1,Licencje[[#This Row],[Nazwisko]],Licencje[[#This Row],[Imię]])</f>
        <v>CYBULSKA Kinga</v>
      </c>
      <c r="B367" t="s">
        <v>9</v>
      </c>
      <c r="C367" t="s">
        <v>1083</v>
      </c>
      <c r="D367">
        <v>2025</v>
      </c>
      <c r="E367" t="s">
        <v>24</v>
      </c>
      <c r="F367" t="s">
        <v>1084</v>
      </c>
      <c r="G367" t="s">
        <v>20</v>
      </c>
      <c r="H367" s="1">
        <v>41701</v>
      </c>
      <c r="I367" t="s">
        <v>40</v>
      </c>
      <c r="J367" t="s">
        <v>42</v>
      </c>
    </row>
    <row r="368" spans="1:10" x14ac:dyDescent="0.25">
      <c r="A368" t="str">
        <f>_xlfn.TEXTJOIN(" ",1,Licencje[[#This Row],[Nazwisko]],Licencje[[#This Row],[Imię]])</f>
        <v>DROZDEK Michalina</v>
      </c>
      <c r="B368" t="s">
        <v>9</v>
      </c>
      <c r="C368" t="s">
        <v>1085</v>
      </c>
      <c r="D368">
        <v>2025</v>
      </c>
      <c r="E368" t="s">
        <v>15</v>
      </c>
      <c r="F368" t="s">
        <v>1086</v>
      </c>
      <c r="G368" t="s">
        <v>112</v>
      </c>
      <c r="H368" s="1">
        <v>41978</v>
      </c>
      <c r="I368" t="s">
        <v>40</v>
      </c>
      <c r="J368" t="s">
        <v>42</v>
      </c>
    </row>
    <row r="369" spans="1:10" x14ac:dyDescent="0.25">
      <c r="A369" t="str">
        <f>_xlfn.TEXTJOIN(" ",1,Licencje[[#This Row],[Nazwisko]],Licencje[[#This Row],[Imię]])</f>
        <v>KAMIŃSKI Damian</v>
      </c>
      <c r="B369" t="s">
        <v>14</v>
      </c>
      <c r="C369" t="s">
        <v>1087</v>
      </c>
      <c r="D369">
        <v>2025</v>
      </c>
      <c r="E369" t="s">
        <v>432</v>
      </c>
      <c r="F369" t="s">
        <v>186</v>
      </c>
      <c r="G369" t="s">
        <v>74</v>
      </c>
      <c r="H369" s="1">
        <v>42951</v>
      </c>
      <c r="I369" t="s">
        <v>40</v>
      </c>
      <c r="J369" t="s">
        <v>42</v>
      </c>
    </row>
    <row r="370" spans="1:10" x14ac:dyDescent="0.25">
      <c r="A370" t="str">
        <f>_xlfn.TEXTJOIN(" ",1,Licencje[[#This Row],[Nazwisko]],Licencje[[#This Row],[Imię]])</f>
        <v>KAMIŃSKI Fabian</v>
      </c>
      <c r="B370" t="s">
        <v>14</v>
      </c>
      <c r="C370" t="s">
        <v>1088</v>
      </c>
      <c r="D370">
        <v>2025</v>
      </c>
      <c r="E370" t="s">
        <v>432</v>
      </c>
      <c r="F370" t="s">
        <v>186</v>
      </c>
      <c r="G370" t="s">
        <v>79</v>
      </c>
      <c r="H370" s="1">
        <v>42951</v>
      </c>
      <c r="I370" t="s">
        <v>40</v>
      </c>
      <c r="J370" t="s">
        <v>42</v>
      </c>
    </row>
    <row r="371" spans="1:10" x14ac:dyDescent="0.25">
      <c r="A371" t="str">
        <f>_xlfn.TEXTJOIN(" ",1,Licencje[[#This Row],[Nazwisko]],Licencje[[#This Row],[Imię]])</f>
        <v>SPŁAWIEC Franciszek</v>
      </c>
      <c r="B371" t="s">
        <v>14</v>
      </c>
      <c r="C371" t="s">
        <v>1089</v>
      </c>
      <c r="D371">
        <v>2025</v>
      </c>
      <c r="E371" t="s">
        <v>432</v>
      </c>
      <c r="F371" t="s">
        <v>1090</v>
      </c>
      <c r="G371" t="s">
        <v>157</v>
      </c>
      <c r="H371" s="1">
        <v>43289</v>
      </c>
      <c r="I371" t="s">
        <v>40</v>
      </c>
      <c r="J371" t="s">
        <v>1082</v>
      </c>
    </row>
    <row r="372" spans="1:10" x14ac:dyDescent="0.25">
      <c r="A372" t="str">
        <f>_xlfn.TEXTJOIN(" ",1,Licencje[[#This Row],[Nazwisko]],Licencje[[#This Row],[Imię]])</f>
        <v>SPŁAWIEC Jan</v>
      </c>
      <c r="B372" t="s">
        <v>14</v>
      </c>
      <c r="C372" t="s">
        <v>1091</v>
      </c>
      <c r="D372">
        <v>2025</v>
      </c>
      <c r="E372" t="s">
        <v>432</v>
      </c>
      <c r="F372" t="s">
        <v>1090</v>
      </c>
      <c r="G372" t="s">
        <v>165</v>
      </c>
      <c r="H372" s="1">
        <v>43667</v>
      </c>
      <c r="I372" t="s">
        <v>40</v>
      </c>
      <c r="J372" t="s">
        <v>1082</v>
      </c>
    </row>
    <row r="373" spans="1:10" x14ac:dyDescent="0.25">
      <c r="A373" t="str">
        <f>_xlfn.TEXTJOIN(" ",1,Licencje[[#This Row],[Nazwisko]],Licencje[[#This Row],[Imię]])</f>
        <v>KRAYNEVA Tamara</v>
      </c>
      <c r="B373" t="s">
        <v>9</v>
      </c>
      <c r="C373" t="s">
        <v>1092</v>
      </c>
      <c r="D373">
        <v>2025</v>
      </c>
      <c r="E373" t="s">
        <v>21</v>
      </c>
      <c r="F373" t="s">
        <v>930</v>
      </c>
      <c r="G373" t="s">
        <v>931</v>
      </c>
      <c r="H373" s="1">
        <v>41234</v>
      </c>
      <c r="I373" t="s">
        <v>45</v>
      </c>
    </row>
    <row r="374" spans="1:10" x14ac:dyDescent="0.25">
      <c r="A374" t="str">
        <f>_xlfn.TEXTJOIN(" ",1,Licencje[[#This Row],[Nazwisko]],Licencje[[#This Row],[Imię]])</f>
        <v>PERZYŃSKA Anna</v>
      </c>
      <c r="B374" t="s">
        <v>9</v>
      </c>
      <c r="C374" t="s">
        <v>1430</v>
      </c>
      <c r="D374">
        <v>2025</v>
      </c>
      <c r="E374" t="s">
        <v>1398</v>
      </c>
      <c r="F374" t="s">
        <v>158</v>
      </c>
      <c r="G374" t="s">
        <v>13</v>
      </c>
      <c r="H374" s="1">
        <v>40572</v>
      </c>
      <c r="I374" t="s">
        <v>142</v>
      </c>
    </row>
    <row r="375" spans="1:10" x14ac:dyDescent="0.25">
      <c r="A375" t="str">
        <f>_xlfn.TEXTJOIN(" ",1,Licencje[[#This Row],[Nazwisko]],Licencje[[#This Row],[Imię]])</f>
        <v>MACIASZCZYK Nadia</v>
      </c>
      <c r="B375" t="s">
        <v>9</v>
      </c>
      <c r="C375" t="s">
        <v>1094</v>
      </c>
      <c r="D375">
        <v>2025</v>
      </c>
      <c r="E375" t="s">
        <v>10</v>
      </c>
      <c r="F375" t="s">
        <v>974</v>
      </c>
      <c r="G375" t="s">
        <v>189</v>
      </c>
      <c r="H375" s="1">
        <v>42350</v>
      </c>
      <c r="I375" t="s">
        <v>97</v>
      </c>
      <c r="J375" t="s">
        <v>137</v>
      </c>
    </row>
    <row r="376" spans="1:10" x14ac:dyDescent="0.25">
      <c r="A376" t="str">
        <f>_xlfn.TEXTJOIN(" ",1,Licencje[[#This Row],[Nazwisko]],Licencje[[#This Row],[Imię]])</f>
        <v>KRÓL Mariusz</v>
      </c>
      <c r="B376" t="s">
        <v>14</v>
      </c>
      <c r="C376" t="s">
        <v>1431</v>
      </c>
      <c r="D376">
        <v>2025</v>
      </c>
      <c r="E376" t="s">
        <v>1422</v>
      </c>
      <c r="F376" t="s">
        <v>363</v>
      </c>
      <c r="G376" t="s">
        <v>1432</v>
      </c>
      <c r="H376" s="1">
        <v>27362</v>
      </c>
      <c r="I376" t="s">
        <v>140</v>
      </c>
    </row>
    <row r="377" spans="1:10" x14ac:dyDescent="0.25">
      <c r="A377" t="str">
        <f>_xlfn.TEXTJOIN(" ",1,Licencje[[#This Row],[Nazwisko]],Licencje[[#This Row],[Imię]])</f>
        <v>PĘKSA Marcin</v>
      </c>
      <c r="B377" t="s">
        <v>14</v>
      </c>
      <c r="C377" t="s">
        <v>1433</v>
      </c>
      <c r="D377">
        <v>2025</v>
      </c>
      <c r="E377" t="s">
        <v>1441</v>
      </c>
      <c r="F377" t="s">
        <v>1434</v>
      </c>
      <c r="G377" t="s">
        <v>1435</v>
      </c>
      <c r="H377" s="1">
        <v>40003</v>
      </c>
      <c r="I377" t="s">
        <v>130</v>
      </c>
    </row>
    <row r="378" spans="1:10" x14ac:dyDescent="0.25">
      <c r="A378" t="str">
        <f>_xlfn.TEXTJOIN(" ",1,Licencje[[#This Row],[Nazwisko]],Licencje[[#This Row],[Imię]])</f>
        <v>MILCZAREK Hanna</v>
      </c>
      <c r="B378" t="s">
        <v>9</v>
      </c>
      <c r="C378" t="s">
        <v>1096</v>
      </c>
      <c r="D378">
        <v>2025</v>
      </c>
      <c r="E378" t="s">
        <v>430</v>
      </c>
      <c r="F378" t="s">
        <v>620</v>
      </c>
      <c r="G378" t="s">
        <v>122</v>
      </c>
      <c r="H378" s="1">
        <v>42607</v>
      </c>
      <c r="I378" t="s">
        <v>52</v>
      </c>
      <c r="J378" t="s">
        <v>1097</v>
      </c>
    </row>
    <row r="379" spans="1:10" x14ac:dyDescent="0.25">
      <c r="A379" t="str">
        <f>_xlfn.TEXTJOIN(" ",1,Licencje[[#This Row],[Nazwisko]],Licencje[[#This Row],[Imię]])</f>
        <v>PALUCH Zuzanna</v>
      </c>
      <c r="B379" t="s">
        <v>9</v>
      </c>
      <c r="C379" t="s">
        <v>1098</v>
      </c>
      <c r="D379">
        <v>2025</v>
      </c>
      <c r="E379" t="s">
        <v>430</v>
      </c>
      <c r="F379" t="s">
        <v>269</v>
      </c>
      <c r="G379" t="s">
        <v>23</v>
      </c>
      <c r="H379" s="1">
        <v>42593</v>
      </c>
      <c r="I379" t="s">
        <v>52</v>
      </c>
      <c r="J379" t="s">
        <v>54</v>
      </c>
    </row>
    <row r="380" spans="1:10" x14ac:dyDescent="0.25">
      <c r="A380" t="str">
        <f>_xlfn.TEXTJOIN(" ",1,Licencje[[#This Row],[Nazwisko]],Licencje[[#This Row],[Imię]])</f>
        <v>SYCH Alicja</v>
      </c>
      <c r="B380" t="s">
        <v>9</v>
      </c>
      <c r="C380" t="s">
        <v>1099</v>
      </c>
      <c r="D380">
        <v>2025</v>
      </c>
      <c r="E380" t="s">
        <v>24</v>
      </c>
      <c r="F380" t="s">
        <v>1100</v>
      </c>
      <c r="G380" t="s">
        <v>22</v>
      </c>
      <c r="H380" s="1">
        <v>41767</v>
      </c>
      <c r="I380" t="s">
        <v>52</v>
      </c>
      <c r="J380" t="s">
        <v>54</v>
      </c>
    </row>
    <row r="381" spans="1:10" x14ac:dyDescent="0.25">
      <c r="A381" t="str">
        <f>_xlfn.TEXTJOIN(" ",1,Licencje[[#This Row],[Nazwisko]],Licencje[[#This Row],[Imię]])</f>
        <v>BOROWSKA Gabriela</v>
      </c>
      <c r="B381" t="s">
        <v>9</v>
      </c>
      <c r="C381" t="s">
        <v>1101</v>
      </c>
      <c r="D381">
        <v>2025</v>
      </c>
      <c r="E381" t="s">
        <v>430</v>
      </c>
      <c r="F381" t="s">
        <v>267</v>
      </c>
      <c r="G381" t="s">
        <v>60</v>
      </c>
      <c r="H381" s="1">
        <v>42651</v>
      </c>
      <c r="I381" t="s">
        <v>92</v>
      </c>
      <c r="J381" t="s">
        <v>1102</v>
      </c>
    </row>
    <row r="382" spans="1:10" x14ac:dyDescent="0.25">
      <c r="A382" t="str">
        <f>_xlfn.TEXTJOIN(" ",1,Licencje[[#This Row],[Nazwisko]],Licencje[[#This Row],[Imię]])</f>
        <v>ZIELIŃSKI Szczepan</v>
      </c>
      <c r="B382" t="s">
        <v>14</v>
      </c>
      <c r="C382" t="s">
        <v>1103</v>
      </c>
      <c r="D382">
        <v>2025</v>
      </c>
      <c r="E382" t="s">
        <v>432</v>
      </c>
      <c r="F382" t="s">
        <v>985</v>
      </c>
      <c r="G382" t="s">
        <v>1104</v>
      </c>
      <c r="H382" s="1">
        <v>43028</v>
      </c>
      <c r="I382" t="s">
        <v>92</v>
      </c>
      <c r="J382" t="s">
        <v>1105</v>
      </c>
    </row>
    <row r="383" spans="1:10" x14ac:dyDescent="0.25">
      <c r="A383" t="str">
        <f>_xlfn.TEXTJOIN(" ",1,Licencje[[#This Row],[Nazwisko]],Licencje[[#This Row],[Imię]])</f>
        <v>PODSKARBI Alicja</v>
      </c>
      <c r="B383" t="s">
        <v>9</v>
      </c>
      <c r="C383" t="s">
        <v>1106</v>
      </c>
      <c r="D383">
        <v>2025</v>
      </c>
      <c r="E383" t="s">
        <v>1395</v>
      </c>
      <c r="F383" t="s">
        <v>328</v>
      </c>
      <c r="G383" t="s">
        <v>22</v>
      </c>
      <c r="H383" s="1">
        <v>41087</v>
      </c>
      <c r="I383" t="s">
        <v>97</v>
      </c>
      <c r="J383" t="s">
        <v>1107</v>
      </c>
    </row>
    <row r="384" spans="1:10" x14ac:dyDescent="0.25">
      <c r="A384" t="str">
        <f>_xlfn.TEXTJOIN(" ",1,Licencje[[#This Row],[Nazwisko]],Licencje[[#This Row],[Imię]])</f>
        <v>OSTROWSKA Maja</v>
      </c>
      <c r="B384" t="s">
        <v>9</v>
      </c>
      <c r="C384" t="s">
        <v>1437</v>
      </c>
      <c r="D384">
        <v>2025</v>
      </c>
      <c r="E384" t="s">
        <v>1398</v>
      </c>
      <c r="F384" t="s">
        <v>249</v>
      </c>
      <c r="G384" t="s">
        <v>11</v>
      </c>
      <c r="H384" s="1">
        <v>40502</v>
      </c>
      <c r="I384" t="s">
        <v>50</v>
      </c>
    </row>
    <row r="385" spans="1:10" x14ac:dyDescent="0.25">
      <c r="A385" t="str">
        <f>_xlfn.TEXTJOIN(" ",1,Licencje[[#This Row],[Nazwisko]],Licencje[[#This Row],[Imię]])</f>
        <v>SOBCZAK Agata</v>
      </c>
      <c r="B385" t="s">
        <v>9</v>
      </c>
      <c r="C385" t="s">
        <v>1108</v>
      </c>
      <c r="D385">
        <v>2025</v>
      </c>
      <c r="E385" t="s">
        <v>15</v>
      </c>
      <c r="F385" t="s">
        <v>238</v>
      </c>
      <c r="G385" t="s">
        <v>187</v>
      </c>
      <c r="H385" s="1">
        <v>41869</v>
      </c>
      <c r="I385" t="s">
        <v>50</v>
      </c>
      <c r="J385" t="s">
        <v>54</v>
      </c>
    </row>
    <row r="386" spans="1:10" x14ac:dyDescent="0.25">
      <c r="A386" t="str">
        <f>_xlfn.TEXTJOIN(" ",1,Licencje[[#This Row],[Nazwisko]],Licencje[[#This Row],[Imię]])</f>
        <v>ŁAPETA Zofia</v>
      </c>
      <c r="B386" t="s">
        <v>9</v>
      </c>
      <c r="C386" t="s">
        <v>1109</v>
      </c>
      <c r="D386">
        <v>2025</v>
      </c>
      <c r="E386" t="s">
        <v>10</v>
      </c>
      <c r="F386" t="s">
        <v>961</v>
      </c>
      <c r="G386" t="s">
        <v>72</v>
      </c>
      <c r="H386" s="1">
        <v>42340</v>
      </c>
      <c r="I386" t="s">
        <v>50</v>
      </c>
      <c r="J386" t="s">
        <v>330</v>
      </c>
    </row>
    <row r="387" spans="1:10" x14ac:dyDescent="0.25">
      <c r="A387" t="str">
        <f>_xlfn.TEXTJOIN(" ",1,Licencje[[#This Row],[Nazwisko]],Licencje[[#This Row],[Imię]])</f>
        <v>AMBROZIK Sandra</v>
      </c>
      <c r="B387" t="s">
        <v>9</v>
      </c>
      <c r="C387" t="s">
        <v>1110</v>
      </c>
      <c r="D387">
        <v>2025</v>
      </c>
      <c r="E387" t="s">
        <v>10</v>
      </c>
      <c r="F387" t="s">
        <v>243</v>
      </c>
      <c r="G387" t="s">
        <v>139</v>
      </c>
      <c r="H387" s="1">
        <v>42465</v>
      </c>
      <c r="I387" t="s">
        <v>50</v>
      </c>
      <c r="J387" t="s">
        <v>180</v>
      </c>
    </row>
    <row r="388" spans="1:10" x14ac:dyDescent="0.25">
      <c r="A388" t="str">
        <f>_xlfn.TEXTJOIN(" ",1,Licencje[[#This Row],[Nazwisko]],Licencje[[#This Row],[Imię]])</f>
        <v>DYSZYŃSKA Antonina</v>
      </c>
      <c r="B388" t="s">
        <v>9</v>
      </c>
      <c r="C388" t="s">
        <v>1111</v>
      </c>
      <c r="D388">
        <v>2025</v>
      </c>
      <c r="E388" t="s">
        <v>15</v>
      </c>
      <c r="F388" t="s">
        <v>1112</v>
      </c>
      <c r="G388" t="s">
        <v>108</v>
      </c>
      <c r="H388" s="1">
        <v>41964</v>
      </c>
      <c r="I388" t="s">
        <v>50</v>
      </c>
      <c r="J388" t="s">
        <v>137</v>
      </c>
    </row>
    <row r="389" spans="1:10" x14ac:dyDescent="0.25">
      <c r="A389" t="str">
        <f>_xlfn.TEXTJOIN(" ",1,Licencje[[#This Row],[Nazwisko]],Licencje[[#This Row],[Imię]])</f>
        <v>DYSZYŃSKA Wiktoria</v>
      </c>
      <c r="B389" t="s">
        <v>9</v>
      </c>
      <c r="C389" t="s">
        <v>1113</v>
      </c>
      <c r="D389">
        <v>2025</v>
      </c>
      <c r="E389" t="s">
        <v>10</v>
      </c>
      <c r="F389" t="s">
        <v>1112</v>
      </c>
      <c r="G389" t="s">
        <v>91</v>
      </c>
      <c r="H389" s="1">
        <v>42459</v>
      </c>
      <c r="I389" t="s">
        <v>50</v>
      </c>
      <c r="J389" t="s">
        <v>179</v>
      </c>
    </row>
    <row r="390" spans="1:10" x14ac:dyDescent="0.25">
      <c r="A390" t="str">
        <f>_xlfn.TEXTJOIN(" ",1,Licencje[[#This Row],[Nazwisko]],Licencje[[#This Row],[Imię]])</f>
        <v>KOTYNIA Maria</v>
      </c>
      <c r="B390" t="s">
        <v>9</v>
      </c>
      <c r="C390" t="s">
        <v>1114</v>
      </c>
      <c r="D390">
        <v>2025</v>
      </c>
      <c r="E390" t="s">
        <v>10</v>
      </c>
      <c r="F390" t="s">
        <v>1115</v>
      </c>
      <c r="G390" t="s">
        <v>146</v>
      </c>
      <c r="H390" s="1">
        <v>42211</v>
      </c>
      <c r="I390" t="s">
        <v>50</v>
      </c>
      <c r="J390" t="s">
        <v>1116</v>
      </c>
    </row>
    <row r="391" spans="1:10" x14ac:dyDescent="0.25">
      <c r="A391" t="str">
        <f>_xlfn.TEXTJOIN(" ",1,Licencje[[#This Row],[Nazwisko]],Licencje[[#This Row],[Imię]])</f>
        <v>MARSZAŁEK Weronika</v>
      </c>
      <c r="B391" t="s">
        <v>9</v>
      </c>
      <c r="C391" t="s">
        <v>1117</v>
      </c>
      <c r="D391">
        <v>2025</v>
      </c>
      <c r="E391" t="s">
        <v>1395</v>
      </c>
      <c r="F391" t="s">
        <v>183</v>
      </c>
      <c r="G391" t="s">
        <v>126</v>
      </c>
      <c r="H391" s="1">
        <v>41044</v>
      </c>
      <c r="I391" t="s">
        <v>50</v>
      </c>
      <c r="J391" t="s">
        <v>54</v>
      </c>
    </row>
    <row r="392" spans="1:10" x14ac:dyDescent="0.25">
      <c r="A392" t="str">
        <f>_xlfn.TEXTJOIN(" ",1,Licencje[[#This Row],[Nazwisko]],Licencje[[#This Row],[Imię]])</f>
        <v>BIEG Stanisław</v>
      </c>
      <c r="B392" t="s">
        <v>14</v>
      </c>
      <c r="C392" t="s">
        <v>1118</v>
      </c>
      <c r="D392">
        <v>2025</v>
      </c>
      <c r="E392" t="s">
        <v>430</v>
      </c>
      <c r="F392" t="s">
        <v>1119</v>
      </c>
      <c r="G392" t="s">
        <v>62</v>
      </c>
      <c r="H392" s="1">
        <v>42887</v>
      </c>
      <c r="I392" t="s">
        <v>140</v>
      </c>
      <c r="J392" t="s">
        <v>1120</v>
      </c>
    </row>
    <row r="393" spans="1:10" x14ac:dyDescent="0.25">
      <c r="A393" t="str">
        <f>_xlfn.TEXTJOIN(" ",1,Licencje[[#This Row],[Nazwisko]],Licencje[[#This Row],[Imię]])</f>
        <v>CICHOWSKA Jagoda</v>
      </c>
      <c r="B393" t="s">
        <v>9</v>
      </c>
      <c r="C393" t="s">
        <v>1121</v>
      </c>
      <c r="D393">
        <v>2025</v>
      </c>
      <c r="E393" t="s">
        <v>432</v>
      </c>
      <c r="F393" t="s">
        <v>1122</v>
      </c>
      <c r="G393" t="s">
        <v>128</v>
      </c>
      <c r="H393" s="1">
        <v>43057</v>
      </c>
      <c r="I393" t="s">
        <v>140</v>
      </c>
      <c r="J393" t="s">
        <v>1120</v>
      </c>
    </row>
    <row r="394" spans="1:10" x14ac:dyDescent="0.25">
      <c r="A394" t="str">
        <f>_xlfn.TEXTJOIN(" ",1,Licencje[[#This Row],[Nazwisko]],Licencje[[#This Row],[Imię]])</f>
        <v>LEŚNIEWSKA Gabriela</v>
      </c>
      <c r="B394" t="s">
        <v>9</v>
      </c>
      <c r="C394" t="s">
        <v>1123</v>
      </c>
      <c r="D394">
        <v>2025</v>
      </c>
      <c r="E394" t="s">
        <v>10</v>
      </c>
      <c r="F394" t="s">
        <v>1124</v>
      </c>
      <c r="G394" t="s">
        <v>60</v>
      </c>
      <c r="H394" s="1">
        <v>42359</v>
      </c>
      <c r="I394" t="s">
        <v>140</v>
      </c>
      <c r="J394" t="s">
        <v>1125</v>
      </c>
    </row>
    <row r="395" spans="1:10" x14ac:dyDescent="0.25">
      <c r="A395" t="str">
        <f>_xlfn.TEXTJOIN(" ",1,Licencje[[#This Row],[Nazwisko]],Licencje[[#This Row],[Imię]])</f>
        <v>PACHOLSKA Róża</v>
      </c>
      <c r="B395" t="s">
        <v>9</v>
      </c>
      <c r="C395" t="s">
        <v>1126</v>
      </c>
      <c r="D395">
        <v>2025</v>
      </c>
      <c r="E395" t="s">
        <v>432</v>
      </c>
      <c r="F395" t="s">
        <v>1127</v>
      </c>
      <c r="G395" t="s">
        <v>871</v>
      </c>
      <c r="H395" s="1">
        <v>42978</v>
      </c>
      <c r="I395" t="s">
        <v>140</v>
      </c>
      <c r="J395" t="s">
        <v>1120</v>
      </c>
    </row>
    <row r="396" spans="1:10" x14ac:dyDescent="0.25">
      <c r="A396" t="str">
        <f>_xlfn.TEXTJOIN(" ",1,Licencje[[#This Row],[Nazwisko]],Licencje[[#This Row],[Imię]])</f>
        <v>MARCHLEWSKA Hanna</v>
      </c>
      <c r="B396" t="s">
        <v>9</v>
      </c>
      <c r="C396" t="s">
        <v>1128</v>
      </c>
      <c r="D396">
        <v>2025</v>
      </c>
      <c r="E396" t="s">
        <v>432</v>
      </c>
      <c r="F396" t="s">
        <v>1129</v>
      </c>
      <c r="G396" t="s">
        <v>122</v>
      </c>
      <c r="H396" s="1">
        <v>43061</v>
      </c>
      <c r="I396" t="s">
        <v>140</v>
      </c>
      <c r="J396" t="s">
        <v>1130</v>
      </c>
    </row>
    <row r="397" spans="1:10" x14ac:dyDescent="0.25">
      <c r="A397" t="str">
        <f>_xlfn.TEXTJOIN(" ",1,Licencje[[#This Row],[Nazwisko]],Licencje[[#This Row],[Imię]])</f>
        <v>PIENIAK Róża</v>
      </c>
      <c r="B397" t="s">
        <v>9</v>
      </c>
      <c r="C397" t="s">
        <v>1131</v>
      </c>
      <c r="D397">
        <v>2025</v>
      </c>
      <c r="E397" t="s">
        <v>430</v>
      </c>
      <c r="F397" t="s">
        <v>1132</v>
      </c>
      <c r="G397" t="s">
        <v>871</v>
      </c>
      <c r="H397" s="1">
        <v>42760</v>
      </c>
      <c r="I397" t="s">
        <v>140</v>
      </c>
      <c r="J397" t="s">
        <v>1120</v>
      </c>
    </row>
    <row r="398" spans="1:10" x14ac:dyDescent="0.25">
      <c r="A398" t="str">
        <f>_xlfn.TEXTJOIN(" ",1,Licencje[[#This Row],[Nazwisko]],Licencje[[#This Row],[Imię]])</f>
        <v>NOWAK Zuzanna</v>
      </c>
      <c r="B398" t="s">
        <v>9</v>
      </c>
      <c r="C398" t="s">
        <v>1133</v>
      </c>
      <c r="D398">
        <v>2025</v>
      </c>
      <c r="E398" t="s">
        <v>432</v>
      </c>
      <c r="F398" t="s">
        <v>188</v>
      </c>
      <c r="G398" t="s">
        <v>23</v>
      </c>
      <c r="H398" s="1">
        <v>42994</v>
      </c>
      <c r="I398" t="s">
        <v>140</v>
      </c>
      <c r="J398" t="s">
        <v>1120</v>
      </c>
    </row>
    <row r="399" spans="1:10" x14ac:dyDescent="0.25">
      <c r="A399" t="str">
        <f>_xlfn.TEXTJOIN(" ",1,Licencje[[#This Row],[Nazwisko]],Licencje[[#This Row],[Imię]])</f>
        <v>JAROS Martyna</v>
      </c>
      <c r="B399" t="s">
        <v>9</v>
      </c>
      <c r="C399" t="s">
        <v>1134</v>
      </c>
      <c r="D399">
        <v>2025</v>
      </c>
      <c r="E399" t="s">
        <v>10</v>
      </c>
      <c r="F399" t="s">
        <v>1135</v>
      </c>
      <c r="G399" t="s">
        <v>73</v>
      </c>
      <c r="H399" s="1">
        <v>42254</v>
      </c>
      <c r="I399" t="s">
        <v>315</v>
      </c>
      <c r="J399" t="s">
        <v>1136</v>
      </c>
    </row>
    <row r="400" spans="1:10" x14ac:dyDescent="0.25">
      <c r="A400" t="str">
        <f>_xlfn.TEXTJOIN(" ",1,Licencje[[#This Row],[Nazwisko]],Licencje[[#This Row],[Imię]])</f>
        <v>BAZLER Maciej</v>
      </c>
      <c r="B400" t="s">
        <v>14</v>
      </c>
      <c r="C400" t="s">
        <v>1137</v>
      </c>
      <c r="D400">
        <v>2025</v>
      </c>
      <c r="E400" t="s">
        <v>15</v>
      </c>
      <c r="F400" t="s">
        <v>1138</v>
      </c>
      <c r="G400" t="s">
        <v>75</v>
      </c>
      <c r="H400" s="1">
        <v>41943</v>
      </c>
      <c r="I400" t="s">
        <v>315</v>
      </c>
      <c r="J400" t="s">
        <v>1139</v>
      </c>
    </row>
    <row r="401" spans="1:10" x14ac:dyDescent="0.25">
      <c r="A401" t="str">
        <f>_xlfn.TEXTJOIN(" ",1,Licencje[[#This Row],[Nazwisko]],Licencje[[#This Row],[Imię]])</f>
        <v>ŁUKASZEWICZ Oliwia</v>
      </c>
      <c r="B401" t="s">
        <v>9</v>
      </c>
      <c r="C401" t="s">
        <v>1140</v>
      </c>
      <c r="D401">
        <v>2025</v>
      </c>
      <c r="E401" t="s">
        <v>432</v>
      </c>
      <c r="F401" t="s">
        <v>467</v>
      </c>
      <c r="G401" t="s">
        <v>77</v>
      </c>
      <c r="H401" s="1">
        <v>43136</v>
      </c>
      <c r="I401" t="s">
        <v>315</v>
      </c>
      <c r="J401" t="s">
        <v>1141</v>
      </c>
    </row>
    <row r="402" spans="1:10" x14ac:dyDescent="0.25">
      <c r="A402" t="str">
        <f>_xlfn.TEXTJOIN(" ",1,Licencje[[#This Row],[Nazwisko]],Licencje[[#This Row],[Imię]])</f>
        <v>KARKOCHA Zuzanna</v>
      </c>
      <c r="B402" t="s">
        <v>9</v>
      </c>
      <c r="C402" t="s">
        <v>1142</v>
      </c>
      <c r="D402">
        <v>2025</v>
      </c>
      <c r="E402" t="s">
        <v>10</v>
      </c>
      <c r="F402" t="s">
        <v>1143</v>
      </c>
      <c r="G402" t="s">
        <v>23</v>
      </c>
      <c r="H402" s="1">
        <v>42521</v>
      </c>
      <c r="I402" t="s">
        <v>315</v>
      </c>
      <c r="J402" t="s">
        <v>1144</v>
      </c>
    </row>
    <row r="403" spans="1:10" x14ac:dyDescent="0.25">
      <c r="A403" t="str">
        <f>_xlfn.TEXTJOIN(" ",1,Licencje[[#This Row],[Nazwisko]],Licencje[[#This Row],[Imię]])</f>
        <v>CIEŚLAK Jagna</v>
      </c>
      <c r="B403" t="s">
        <v>9</v>
      </c>
      <c r="C403" t="s">
        <v>1146</v>
      </c>
      <c r="D403">
        <v>2025</v>
      </c>
      <c r="E403" t="s">
        <v>15</v>
      </c>
      <c r="F403" t="s">
        <v>250</v>
      </c>
      <c r="G403" t="s">
        <v>360</v>
      </c>
      <c r="H403" s="1">
        <v>41963</v>
      </c>
      <c r="I403" t="s">
        <v>315</v>
      </c>
      <c r="J403" t="s">
        <v>1147</v>
      </c>
    </row>
    <row r="404" spans="1:10" x14ac:dyDescent="0.25">
      <c r="A404" t="str">
        <f>_xlfn.TEXTJOIN(" ",1,Licencje[[#This Row],[Nazwisko]],Licencje[[#This Row],[Imię]])</f>
        <v>KUKIELAK Oleg</v>
      </c>
      <c r="B404" t="s">
        <v>14</v>
      </c>
      <c r="C404" t="s">
        <v>1148</v>
      </c>
      <c r="D404">
        <v>2025</v>
      </c>
      <c r="E404" t="s">
        <v>430</v>
      </c>
      <c r="F404" t="s">
        <v>1149</v>
      </c>
      <c r="G404" t="s">
        <v>576</v>
      </c>
      <c r="H404" s="1">
        <v>42690</v>
      </c>
      <c r="I404" t="s">
        <v>315</v>
      </c>
      <c r="J404" t="s">
        <v>1150</v>
      </c>
    </row>
    <row r="405" spans="1:10" x14ac:dyDescent="0.25">
      <c r="A405" t="str">
        <f>_xlfn.TEXTJOIN(" ",1,Licencje[[#This Row],[Nazwisko]],Licencje[[#This Row],[Imię]])</f>
        <v>GRAD Adam</v>
      </c>
      <c r="B405" t="s">
        <v>14</v>
      </c>
      <c r="C405" t="s">
        <v>1151</v>
      </c>
      <c r="D405">
        <v>2025</v>
      </c>
      <c r="E405" t="s">
        <v>10</v>
      </c>
      <c r="F405" t="s">
        <v>320</v>
      </c>
      <c r="G405" t="s">
        <v>55</v>
      </c>
      <c r="H405" s="1">
        <v>42377</v>
      </c>
      <c r="I405" t="s">
        <v>315</v>
      </c>
      <c r="J405" t="s">
        <v>1152</v>
      </c>
    </row>
    <row r="406" spans="1:10" x14ac:dyDescent="0.25">
      <c r="A406" t="str">
        <f>_xlfn.TEXTJOIN(" ",1,Licencje[[#This Row],[Nazwisko]],Licencje[[#This Row],[Imię]])</f>
        <v>GRAD Jakub</v>
      </c>
      <c r="B406" t="s">
        <v>14</v>
      </c>
      <c r="C406" t="s">
        <v>1153</v>
      </c>
      <c r="D406">
        <v>2025</v>
      </c>
      <c r="E406" t="s">
        <v>24</v>
      </c>
      <c r="F406" t="s">
        <v>320</v>
      </c>
      <c r="G406" t="s">
        <v>47</v>
      </c>
      <c r="H406" s="1">
        <v>41739</v>
      </c>
      <c r="I406" t="s">
        <v>315</v>
      </c>
      <c r="J406" t="s">
        <v>1152</v>
      </c>
    </row>
    <row r="407" spans="1:10" x14ac:dyDescent="0.25">
      <c r="A407" t="str">
        <f>_xlfn.TEXTJOIN(" ",1,Licencje[[#This Row],[Nazwisko]],Licencje[[#This Row],[Imię]])</f>
        <v>JAROS Radosław</v>
      </c>
      <c r="B407" t="s">
        <v>14</v>
      </c>
      <c r="C407" t="s">
        <v>1154</v>
      </c>
      <c r="D407">
        <v>2025</v>
      </c>
      <c r="E407" t="s">
        <v>432</v>
      </c>
      <c r="F407" t="s">
        <v>1135</v>
      </c>
      <c r="G407" t="s">
        <v>138</v>
      </c>
      <c r="H407" s="1">
        <v>43129</v>
      </c>
      <c r="I407" t="s">
        <v>315</v>
      </c>
      <c r="J407" t="s">
        <v>1155</v>
      </c>
    </row>
    <row r="408" spans="1:10" x14ac:dyDescent="0.25">
      <c r="A408" t="str">
        <f>_xlfn.TEXTJOIN(" ",1,Licencje[[#This Row],[Nazwisko]],Licencje[[#This Row],[Imię]])</f>
        <v>WOJTKIEWICZ Maciej</v>
      </c>
      <c r="B408" t="s">
        <v>14</v>
      </c>
      <c r="C408" t="s">
        <v>1156</v>
      </c>
      <c r="D408">
        <v>2025</v>
      </c>
      <c r="E408" t="s">
        <v>24</v>
      </c>
      <c r="F408" t="s">
        <v>1157</v>
      </c>
      <c r="G408" t="s">
        <v>75</v>
      </c>
      <c r="H408" s="1">
        <v>41589</v>
      </c>
      <c r="I408" t="s">
        <v>315</v>
      </c>
      <c r="J408" t="s">
        <v>1152</v>
      </c>
    </row>
    <row r="409" spans="1:10" x14ac:dyDescent="0.25">
      <c r="A409" t="str">
        <f>_xlfn.TEXTJOIN(" ",1,Licencje[[#This Row],[Nazwisko]],Licencje[[#This Row],[Imię]])</f>
        <v>Yemelianov Dawid</v>
      </c>
      <c r="B409" t="s">
        <v>14</v>
      </c>
      <c r="C409" t="s">
        <v>1158</v>
      </c>
      <c r="D409">
        <v>2025</v>
      </c>
      <c r="E409" t="s">
        <v>10</v>
      </c>
      <c r="F409" t="s">
        <v>1159</v>
      </c>
      <c r="G409" t="s">
        <v>190</v>
      </c>
      <c r="H409" s="1">
        <v>42431</v>
      </c>
      <c r="I409" t="s">
        <v>315</v>
      </c>
    </row>
    <row r="410" spans="1:10" x14ac:dyDescent="0.25">
      <c r="A410" t="str">
        <f>_xlfn.TEXTJOIN(" ",1,Licencje[[#This Row],[Nazwisko]],Licencje[[#This Row],[Imię]])</f>
        <v>BŁAŻEJEWSKA Hanna</v>
      </c>
      <c r="B410" t="s">
        <v>9</v>
      </c>
      <c r="C410" t="s">
        <v>1438</v>
      </c>
      <c r="D410">
        <v>2025</v>
      </c>
      <c r="E410" t="s">
        <v>1441</v>
      </c>
      <c r="F410" t="s">
        <v>1439</v>
      </c>
      <c r="G410" t="s">
        <v>122</v>
      </c>
      <c r="H410" s="1">
        <v>40151</v>
      </c>
      <c r="I410" t="s">
        <v>50</v>
      </c>
    </row>
    <row r="411" spans="1:10" x14ac:dyDescent="0.25">
      <c r="A411" t="str">
        <f>_xlfn.TEXTJOIN(" ",1,Licencje[[#This Row],[Nazwisko]],Licencje[[#This Row],[Imię]])</f>
        <v>WROŃSKA Jagna</v>
      </c>
      <c r="B411" t="s">
        <v>9</v>
      </c>
      <c r="C411" t="s">
        <v>1440</v>
      </c>
      <c r="D411">
        <v>2025</v>
      </c>
      <c r="E411" t="s">
        <v>1498</v>
      </c>
      <c r="F411" t="s">
        <v>1442</v>
      </c>
      <c r="G411" t="s">
        <v>360</v>
      </c>
      <c r="H411" s="1">
        <v>39716</v>
      </c>
      <c r="I411" t="s">
        <v>50</v>
      </c>
    </row>
    <row r="412" spans="1:10" x14ac:dyDescent="0.25">
      <c r="A412" t="str">
        <f>_xlfn.TEXTJOIN(" ",1,Licencje[[#This Row],[Nazwisko]],Licencje[[#This Row],[Imię]])</f>
        <v>GRALA Sebastian</v>
      </c>
      <c r="B412" t="s">
        <v>14</v>
      </c>
      <c r="C412" t="s">
        <v>1160</v>
      </c>
      <c r="D412">
        <v>2025</v>
      </c>
      <c r="E412" t="s">
        <v>432</v>
      </c>
      <c r="F412" t="s">
        <v>1161</v>
      </c>
      <c r="G412" t="s">
        <v>170</v>
      </c>
      <c r="H412" s="1">
        <v>42955</v>
      </c>
      <c r="I412" t="s">
        <v>140</v>
      </c>
      <c r="J412" t="s">
        <v>1120</v>
      </c>
    </row>
    <row r="413" spans="1:10" x14ac:dyDescent="0.25">
      <c r="A413" t="str">
        <f>_xlfn.TEXTJOIN(" ",1,Licencje[[#This Row],[Nazwisko]],Licencje[[#This Row],[Imię]])</f>
        <v>RAMOTOWSKI Stanisław</v>
      </c>
      <c r="B413" t="s">
        <v>14</v>
      </c>
      <c r="C413" t="s">
        <v>1162</v>
      </c>
      <c r="D413">
        <v>2025</v>
      </c>
      <c r="E413" t="s">
        <v>15</v>
      </c>
      <c r="F413" t="s">
        <v>1163</v>
      </c>
      <c r="G413" t="s">
        <v>62</v>
      </c>
      <c r="H413" s="1">
        <v>42158</v>
      </c>
      <c r="I413" t="s">
        <v>198</v>
      </c>
      <c r="J413" t="s">
        <v>253</v>
      </c>
    </row>
    <row r="414" spans="1:10" x14ac:dyDescent="0.25">
      <c r="A414" t="str">
        <f>_xlfn.TEXTJOIN(" ",1,Licencje[[#This Row],[Nazwisko]],Licencje[[#This Row],[Imię]])</f>
        <v>STEPANIUK Wiktoria</v>
      </c>
      <c r="B414" t="s">
        <v>9</v>
      </c>
      <c r="C414" t="s">
        <v>1164</v>
      </c>
      <c r="D414">
        <v>2025</v>
      </c>
      <c r="E414" t="s">
        <v>24</v>
      </c>
      <c r="F414" t="s">
        <v>678</v>
      </c>
      <c r="G414" t="s">
        <v>91</v>
      </c>
      <c r="H414" s="1">
        <v>41769</v>
      </c>
      <c r="I414" t="s">
        <v>50</v>
      </c>
      <c r="J414" t="s">
        <v>137</v>
      </c>
    </row>
    <row r="415" spans="1:10" x14ac:dyDescent="0.25">
      <c r="A415" t="str">
        <f>_xlfn.TEXTJOIN(" ",1,Licencje[[#This Row],[Nazwisko]],Licencje[[#This Row],[Imię]])</f>
        <v>JURGIEL Igor</v>
      </c>
      <c r="B415" t="s">
        <v>14</v>
      </c>
      <c r="C415" t="s">
        <v>1165</v>
      </c>
      <c r="D415">
        <v>2025</v>
      </c>
      <c r="E415" t="s">
        <v>10</v>
      </c>
      <c r="F415" t="s">
        <v>1166</v>
      </c>
      <c r="G415" t="s">
        <v>78</v>
      </c>
      <c r="H415" s="1">
        <v>42234</v>
      </c>
      <c r="I415" t="s">
        <v>50</v>
      </c>
      <c r="J415" t="s">
        <v>179</v>
      </c>
    </row>
    <row r="416" spans="1:10" x14ac:dyDescent="0.25">
      <c r="A416" t="str">
        <f>_xlfn.TEXTJOIN(" ",1,Licencje[[#This Row],[Nazwisko]],Licencje[[#This Row],[Imię]])</f>
        <v>GRAŁEK Agnieszka</v>
      </c>
      <c r="B416" t="s">
        <v>9</v>
      </c>
      <c r="C416" t="s">
        <v>1167</v>
      </c>
      <c r="D416">
        <v>2025</v>
      </c>
      <c r="E416" t="s">
        <v>430</v>
      </c>
      <c r="F416" t="s">
        <v>1168</v>
      </c>
      <c r="G416" t="s">
        <v>129</v>
      </c>
      <c r="H416" s="1">
        <v>42774</v>
      </c>
      <c r="I416" t="s">
        <v>50</v>
      </c>
    </row>
    <row r="417" spans="1:10" x14ac:dyDescent="0.25">
      <c r="A417" t="str">
        <f>_xlfn.TEXTJOIN(" ",1,Licencje[[#This Row],[Nazwisko]],Licencje[[#This Row],[Imię]])</f>
        <v>KŁUDKOWSKA Antonina</v>
      </c>
      <c r="B417" t="s">
        <v>9</v>
      </c>
      <c r="C417" t="s">
        <v>1169</v>
      </c>
      <c r="D417">
        <v>2025</v>
      </c>
      <c r="E417" t="s">
        <v>24</v>
      </c>
      <c r="F417" t="s">
        <v>1170</v>
      </c>
      <c r="G417" t="s">
        <v>108</v>
      </c>
      <c r="H417" s="1">
        <v>41684</v>
      </c>
      <c r="I417" t="s">
        <v>45</v>
      </c>
    </row>
    <row r="418" spans="1:10" x14ac:dyDescent="0.25">
      <c r="A418" t="str">
        <f>_xlfn.TEXTJOIN(" ",1,Licencje[[#This Row],[Nazwisko]],Licencje[[#This Row],[Imię]])</f>
        <v>WOŹNICKI Paweł</v>
      </c>
      <c r="B418" t="s">
        <v>14</v>
      </c>
      <c r="C418" t="s">
        <v>1443</v>
      </c>
      <c r="D418">
        <v>2025</v>
      </c>
      <c r="E418" t="s">
        <v>1422</v>
      </c>
      <c r="F418" t="s">
        <v>716</v>
      </c>
      <c r="G418" t="s">
        <v>16</v>
      </c>
      <c r="H418" s="1">
        <v>25455</v>
      </c>
      <c r="I418" t="s">
        <v>1444</v>
      </c>
    </row>
    <row r="419" spans="1:10" x14ac:dyDescent="0.25">
      <c r="A419" t="str">
        <f>_xlfn.TEXTJOIN(" ",1,Licencje[[#This Row],[Nazwisko]],Licencje[[#This Row],[Imię]])</f>
        <v>WASILUK Urszula</v>
      </c>
      <c r="B419" t="s">
        <v>9</v>
      </c>
      <c r="C419" t="s">
        <v>1171</v>
      </c>
      <c r="D419">
        <v>2025</v>
      </c>
      <c r="E419" t="s">
        <v>24</v>
      </c>
      <c r="F419" t="s">
        <v>1172</v>
      </c>
      <c r="G419" t="s">
        <v>193</v>
      </c>
      <c r="H419" s="1">
        <v>41693</v>
      </c>
      <c r="I419" t="s">
        <v>71</v>
      </c>
    </row>
    <row r="420" spans="1:10" x14ac:dyDescent="0.25">
      <c r="A420" t="str">
        <f>_xlfn.TEXTJOIN(" ",1,Licencje[[#This Row],[Nazwisko]],Licencje[[#This Row],[Imię]])</f>
        <v>TOŁWIŃSKI Wojciech</v>
      </c>
      <c r="B420" t="s">
        <v>14</v>
      </c>
      <c r="C420" t="s">
        <v>1173</v>
      </c>
      <c r="D420">
        <v>2025</v>
      </c>
      <c r="E420" t="s">
        <v>24</v>
      </c>
      <c r="F420" t="s">
        <v>1174</v>
      </c>
      <c r="G420" t="s">
        <v>94</v>
      </c>
      <c r="H420" s="1">
        <v>41794</v>
      </c>
      <c r="I420" t="s">
        <v>71</v>
      </c>
    </row>
    <row r="421" spans="1:10" x14ac:dyDescent="0.25">
      <c r="A421" t="str">
        <f>_xlfn.TEXTJOIN(" ",1,Licencje[[#This Row],[Nazwisko]],Licencje[[#This Row],[Imię]])</f>
        <v>RADASZKIEWICZ Kinga</v>
      </c>
      <c r="B421" t="s">
        <v>9</v>
      </c>
      <c r="C421" t="s">
        <v>1175</v>
      </c>
      <c r="D421">
        <v>2025</v>
      </c>
      <c r="E421" t="s">
        <v>24</v>
      </c>
      <c r="F421" t="s">
        <v>940</v>
      </c>
      <c r="G421" t="s">
        <v>20</v>
      </c>
      <c r="H421" s="1">
        <v>41691</v>
      </c>
      <c r="I421" t="s">
        <v>71</v>
      </c>
    </row>
    <row r="422" spans="1:10" x14ac:dyDescent="0.25">
      <c r="A422" t="str">
        <f>_xlfn.TEXTJOIN(" ",1,Licencje[[#This Row],[Nazwisko]],Licencje[[#This Row],[Imię]])</f>
        <v>POPŁAWSKA Maja</v>
      </c>
      <c r="B422" t="s">
        <v>9</v>
      </c>
      <c r="C422" t="s">
        <v>1176</v>
      </c>
      <c r="D422">
        <v>2025</v>
      </c>
      <c r="E422" t="s">
        <v>15</v>
      </c>
      <c r="F422" t="s">
        <v>978</v>
      </c>
      <c r="G422" t="s">
        <v>11</v>
      </c>
      <c r="H422" s="1">
        <v>41837</v>
      </c>
      <c r="I422" t="s">
        <v>71</v>
      </c>
    </row>
    <row r="423" spans="1:10" x14ac:dyDescent="0.25">
      <c r="A423" t="str">
        <f>_xlfn.TEXTJOIN(" ",1,Licencje[[#This Row],[Nazwisko]],Licencje[[#This Row],[Imię]])</f>
        <v>PARZYCH Jan</v>
      </c>
      <c r="B423" t="s">
        <v>14</v>
      </c>
      <c r="C423" t="s">
        <v>1177</v>
      </c>
      <c r="D423">
        <v>2025</v>
      </c>
      <c r="E423" t="s">
        <v>15</v>
      </c>
      <c r="F423" t="s">
        <v>1178</v>
      </c>
      <c r="G423" t="s">
        <v>165</v>
      </c>
      <c r="H423" s="1">
        <v>41944</v>
      </c>
      <c r="I423" t="s">
        <v>71</v>
      </c>
    </row>
    <row r="424" spans="1:10" x14ac:dyDescent="0.25">
      <c r="A424" t="str">
        <f>_xlfn.TEXTJOIN(" ",1,Licencje[[#This Row],[Nazwisko]],Licencje[[#This Row],[Imię]])</f>
        <v>OLECHNO Stefan</v>
      </c>
      <c r="B424" t="s">
        <v>14</v>
      </c>
      <c r="C424" t="s">
        <v>1179</v>
      </c>
      <c r="D424">
        <v>2025</v>
      </c>
      <c r="E424" t="s">
        <v>24</v>
      </c>
      <c r="F424" t="s">
        <v>1180</v>
      </c>
      <c r="G424" t="s">
        <v>1181</v>
      </c>
      <c r="H424" s="1">
        <v>41772</v>
      </c>
      <c r="I424" t="s">
        <v>71</v>
      </c>
    </row>
    <row r="425" spans="1:10" x14ac:dyDescent="0.25">
      <c r="A425" t="str">
        <f>_xlfn.TEXTJOIN(" ",1,Licencje[[#This Row],[Nazwisko]],Licencje[[#This Row],[Imię]])</f>
        <v>OKÓROWSKA Michalina</v>
      </c>
      <c r="B425" t="s">
        <v>9</v>
      </c>
      <c r="C425" t="s">
        <v>1182</v>
      </c>
      <c r="D425">
        <v>2025</v>
      </c>
      <c r="E425" t="s">
        <v>15</v>
      </c>
      <c r="F425" t="s">
        <v>1183</v>
      </c>
      <c r="G425" t="s">
        <v>112</v>
      </c>
      <c r="H425" s="1">
        <v>41873</v>
      </c>
      <c r="I425" t="s">
        <v>71</v>
      </c>
    </row>
    <row r="426" spans="1:10" x14ac:dyDescent="0.25">
      <c r="A426" t="str">
        <f>_xlfn.TEXTJOIN(" ",1,Licencje[[#This Row],[Nazwisko]],Licencje[[#This Row],[Imię]])</f>
        <v>MRÓWCZYŃSKI Hubert</v>
      </c>
      <c r="B426" t="s">
        <v>14</v>
      </c>
      <c r="C426" t="s">
        <v>1184</v>
      </c>
      <c r="D426">
        <v>2025</v>
      </c>
      <c r="E426" t="s">
        <v>15</v>
      </c>
      <c r="F426" t="s">
        <v>1185</v>
      </c>
      <c r="G426" t="s">
        <v>173</v>
      </c>
      <c r="H426" s="1">
        <v>41846</v>
      </c>
      <c r="I426" t="s">
        <v>71</v>
      </c>
    </row>
    <row r="427" spans="1:10" x14ac:dyDescent="0.25">
      <c r="A427" t="str">
        <f>_xlfn.TEXTJOIN(" ",1,Licencje[[#This Row],[Nazwisko]],Licencje[[#This Row],[Imię]])</f>
        <v>MACIEJUK Nina</v>
      </c>
      <c r="B427" t="s">
        <v>9</v>
      </c>
      <c r="C427" t="s">
        <v>1186</v>
      </c>
      <c r="D427">
        <v>2025</v>
      </c>
      <c r="E427" t="s">
        <v>24</v>
      </c>
      <c r="F427" t="s">
        <v>332</v>
      </c>
      <c r="G427" t="s">
        <v>240</v>
      </c>
      <c r="H427" s="1">
        <v>41654</v>
      </c>
      <c r="I427" t="s">
        <v>71</v>
      </c>
    </row>
    <row r="428" spans="1:10" x14ac:dyDescent="0.25">
      <c r="A428" t="str">
        <f>_xlfn.TEXTJOIN(" ",1,Licencje[[#This Row],[Nazwisko]],Licencje[[#This Row],[Imię]])</f>
        <v>DRĄGOWSKA Lena</v>
      </c>
      <c r="B428" t="s">
        <v>9</v>
      </c>
      <c r="C428" t="s">
        <v>1187</v>
      </c>
      <c r="D428">
        <v>2025</v>
      </c>
      <c r="E428" t="s">
        <v>15</v>
      </c>
      <c r="F428" t="s">
        <v>1188</v>
      </c>
      <c r="G428" t="s">
        <v>87</v>
      </c>
      <c r="H428" s="1">
        <v>41850</v>
      </c>
      <c r="I428" t="s">
        <v>71</v>
      </c>
    </row>
    <row r="429" spans="1:10" x14ac:dyDescent="0.25">
      <c r="A429" t="str">
        <f>_xlfn.TEXTJOIN(" ",1,Licencje[[#This Row],[Nazwisko]],Licencje[[#This Row],[Imię]])</f>
        <v>DE HAAN Oskar</v>
      </c>
      <c r="B429" t="s">
        <v>14</v>
      </c>
      <c r="C429" t="s">
        <v>1189</v>
      </c>
      <c r="D429">
        <v>2025</v>
      </c>
      <c r="E429" t="s">
        <v>24</v>
      </c>
      <c r="F429" t="s">
        <v>378</v>
      </c>
      <c r="G429" t="s">
        <v>169</v>
      </c>
      <c r="H429" s="1">
        <v>41783</v>
      </c>
      <c r="I429" t="s">
        <v>71</v>
      </c>
    </row>
    <row r="430" spans="1:10" x14ac:dyDescent="0.25">
      <c r="A430" t="str">
        <f>_xlfn.TEXTJOIN(" ",1,Licencje[[#This Row],[Nazwisko]],Licencje[[#This Row],[Imię]])</f>
        <v>MILNIKIEL Wiktoria</v>
      </c>
      <c r="B430" t="s">
        <v>9</v>
      </c>
      <c r="C430" t="s">
        <v>1190</v>
      </c>
      <c r="D430">
        <v>2025</v>
      </c>
      <c r="E430" t="s">
        <v>1395</v>
      </c>
      <c r="F430" t="s">
        <v>105</v>
      </c>
      <c r="G430" t="s">
        <v>91</v>
      </c>
      <c r="H430" s="1">
        <v>40930</v>
      </c>
      <c r="I430" t="s">
        <v>98</v>
      </c>
      <c r="J430" t="s">
        <v>1191</v>
      </c>
    </row>
    <row r="431" spans="1:10" x14ac:dyDescent="0.25">
      <c r="A431" t="str">
        <f>_xlfn.TEXTJOIN(" ",1,Licencje[[#This Row],[Nazwisko]],Licencje[[#This Row],[Imię]])</f>
        <v>GÓRKA Dagmara</v>
      </c>
      <c r="B431" t="s">
        <v>9</v>
      </c>
      <c r="C431" t="s">
        <v>1192</v>
      </c>
      <c r="D431">
        <v>2025</v>
      </c>
      <c r="E431" t="s">
        <v>10</v>
      </c>
      <c r="F431" t="s">
        <v>271</v>
      </c>
      <c r="G431" t="s">
        <v>617</v>
      </c>
      <c r="H431" s="1">
        <v>42538</v>
      </c>
      <c r="I431" t="s">
        <v>98</v>
      </c>
      <c r="J431" t="s">
        <v>1054</v>
      </c>
    </row>
    <row r="432" spans="1:10" x14ac:dyDescent="0.25">
      <c r="A432" t="str">
        <f>_xlfn.TEXTJOIN(" ",1,Licencje[[#This Row],[Nazwisko]],Licencje[[#This Row],[Imię]])</f>
        <v>HERDA Julia</v>
      </c>
      <c r="B432" t="s">
        <v>9</v>
      </c>
      <c r="C432" t="s">
        <v>1193</v>
      </c>
      <c r="D432">
        <v>2025</v>
      </c>
      <c r="E432" t="s">
        <v>1395</v>
      </c>
      <c r="F432" t="s">
        <v>1194</v>
      </c>
      <c r="G432" t="s">
        <v>64</v>
      </c>
      <c r="H432" s="1">
        <v>41064</v>
      </c>
      <c r="I432" t="s">
        <v>98</v>
      </c>
      <c r="J432" t="s">
        <v>1195</v>
      </c>
    </row>
    <row r="433" spans="1:10" x14ac:dyDescent="0.25">
      <c r="A433" t="str">
        <f>_xlfn.TEXTJOIN(" ",1,Licencje[[#This Row],[Nazwisko]],Licencje[[#This Row],[Imię]])</f>
        <v>JANKOWSKA Anna</v>
      </c>
      <c r="B433" t="s">
        <v>9</v>
      </c>
      <c r="C433" t="s">
        <v>1196</v>
      </c>
      <c r="D433">
        <v>2025</v>
      </c>
      <c r="E433" t="s">
        <v>24</v>
      </c>
      <c r="F433" t="s">
        <v>1197</v>
      </c>
      <c r="G433" t="s">
        <v>13</v>
      </c>
      <c r="H433" s="1">
        <v>41715</v>
      </c>
      <c r="I433" t="s">
        <v>98</v>
      </c>
      <c r="J433" t="s">
        <v>1198</v>
      </c>
    </row>
    <row r="434" spans="1:10" x14ac:dyDescent="0.25">
      <c r="A434" t="str">
        <f>_xlfn.TEXTJOIN(" ",1,Licencje[[#This Row],[Nazwisko]],Licencje[[#This Row],[Imię]])</f>
        <v>ABRAMOWICZ Gabriel</v>
      </c>
      <c r="B434" t="s">
        <v>14</v>
      </c>
      <c r="C434" t="s">
        <v>1199</v>
      </c>
      <c r="D434">
        <v>2025</v>
      </c>
      <c r="E434" t="s">
        <v>24</v>
      </c>
      <c r="F434" t="s">
        <v>1200</v>
      </c>
      <c r="G434" t="s">
        <v>69</v>
      </c>
      <c r="H434" s="1">
        <v>41800</v>
      </c>
      <c r="I434" t="s">
        <v>33</v>
      </c>
    </row>
    <row r="435" spans="1:10" x14ac:dyDescent="0.25">
      <c r="A435" t="str">
        <f>_xlfn.TEXTJOIN(" ",1,Licencje[[#This Row],[Nazwisko]],Licencje[[#This Row],[Imię]])</f>
        <v>GOŁUBOWICZ Grzegorz</v>
      </c>
      <c r="B435" t="s">
        <v>14</v>
      </c>
      <c r="C435" t="s">
        <v>1201</v>
      </c>
      <c r="D435">
        <v>2025</v>
      </c>
      <c r="E435" t="s">
        <v>15</v>
      </c>
      <c r="F435" t="s">
        <v>1202</v>
      </c>
      <c r="G435" t="s">
        <v>221</v>
      </c>
      <c r="H435" s="1">
        <v>41962</v>
      </c>
      <c r="I435" t="s">
        <v>33</v>
      </c>
    </row>
    <row r="436" spans="1:10" x14ac:dyDescent="0.25">
      <c r="A436" t="str">
        <f>_xlfn.TEXTJOIN(" ",1,Licencje[[#This Row],[Nazwisko]],Licencje[[#This Row],[Imię]])</f>
        <v>KONOPKO Zofia</v>
      </c>
      <c r="B436" t="s">
        <v>9</v>
      </c>
      <c r="C436" t="s">
        <v>1203</v>
      </c>
      <c r="D436">
        <v>2025</v>
      </c>
      <c r="E436" t="s">
        <v>15</v>
      </c>
      <c r="F436" t="s">
        <v>1728</v>
      </c>
      <c r="G436" t="s">
        <v>72</v>
      </c>
      <c r="H436" s="1">
        <v>41918</v>
      </c>
      <c r="I436" t="s">
        <v>33</v>
      </c>
    </row>
    <row r="437" spans="1:10" x14ac:dyDescent="0.25">
      <c r="A437" t="str">
        <f>_xlfn.TEXTJOIN(" ",1,Licencje[[#This Row],[Nazwisko]],Licencje[[#This Row],[Imię]])</f>
        <v>GRABOWSKI Adrian</v>
      </c>
      <c r="B437" t="s">
        <v>14</v>
      </c>
      <c r="C437" t="s">
        <v>1204</v>
      </c>
      <c r="D437">
        <v>2025</v>
      </c>
      <c r="E437" t="s">
        <v>15</v>
      </c>
      <c r="F437" t="s">
        <v>1205</v>
      </c>
      <c r="G437" t="s">
        <v>171</v>
      </c>
      <c r="H437" s="1">
        <v>41849</v>
      </c>
      <c r="I437" t="s">
        <v>33</v>
      </c>
    </row>
    <row r="438" spans="1:10" x14ac:dyDescent="0.25">
      <c r="A438" t="str">
        <f>_xlfn.TEXTJOIN(" ",1,Licencje[[#This Row],[Nazwisko]],Licencje[[#This Row],[Imię]])</f>
        <v>KROPIEWNICKA Antonina</v>
      </c>
      <c r="B438" t="s">
        <v>9</v>
      </c>
      <c r="C438" t="s">
        <v>1206</v>
      </c>
      <c r="D438">
        <v>2025</v>
      </c>
      <c r="E438" t="s">
        <v>15</v>
      </c>
      <c r="F438" t="s">
        <v>1207</v>
      </c>
      <c r="G438" t="s">
        <v>108</v>
      </c>
      <c r="H438" s="1">
        <v>41834</v>
      </c>
      <c r="I438" t="s">
        <v>33</v>
      </c>
    </row>
    <row r="439" spans="1:10" x14ac:dyDescent="0.25">
      <c r="A439" t="str">
        <f>_xlfn.TEXTJOIN(" ",1,Licencje[[#This Row],[Nazwisko]],Licencje[[#This Row],[Imię]])</f>
        <v>MALINOWSKI Adam</v>
      </c>
      <c r="B439" t="s">
        <v>14</v>
      </c>
      <c r="C439" t="s">
        <v>1208</v>
      </c>
      <c r="D439">
        <v>2025</v>
      </c>
      <c r="E439" t="s">
        <v>24</v>
      </c>
      <c r="F439" t="s">
        <v>1209</v>
      </c>
      <c r="G439" t="s">
        <v>55</v>
      </c>
      <c r="H439" s="1">
        <v>41750</v>
      </c>
      <c r="I439" t="s">
        <v>33</v>
      </c>
    </row>
    <row r="440" spans="1:10" x14ac:dyDescent="0.25">
      <c r="A440" t="str">
        <f>_xlfn.TEXTJOIN(" ",1,Licencje[[#This Row],[Nazwisko]],Licencje[[#This Row],[Imię]])</f>
        <v>MASAJŁO Maria</v>
      </c>
      <c r="B440" t="s">
        <v>9</v>
      </c>
      <c r="C440" t="s">
        <v>1210</v>
      </c>
      <c r="D440">
        <v>2025</v>
      </c>
      <c r="E440" t="s">
        <v>24</v>
      </c>
      <c r="F440" t="s">
        <v>1211</v>
      </c>
      <c r="G440" t="s">
        <v>146</v>
      </c>
      <c r="H440" s="1">
        <v>41794</v>
      </c>
      <c r="I440" t="s">
        <v>33</v>
      </c>
    </row>
    <row r="441" spans="1:10" x14ac:dyDescent="0.25">
      <c r="A441" t="str">
        <f>_xlfn.TEXTJOIN(" ",1,Licencje[[#This Row],[Nazwisko]],Licencje[[#This Row],[Imię]])</f>
        <v>OMIELJANCZYK Joanna</v>
      </c>
      <c r="B441" t="s">
        <v>9</v>
      </c>
      <c r="C441" t="s">
        <v>1212</v>
      </c>
      <c r="D441">
        <v>2025</v>
      </c>
      <c r="E441" t="s">
        <v>15</v>
      </c>
      <c r="F441" t="s">
        <v>1213</v>
      </c>
      <c r="G441" t="s">
        <v>194</v>
      </c>
      <c r="H441" s="1">
        <v>41880</v>
      </c>
      <c r="I441" t="s">
        <v>33</v>
      </c>
    </row>
    <row r="442" spans="1:10" x14ac:dyDescent="0.25">
      <c r="A442" t="str">
        <f>_xlfn.TEXTJOIN(" ",1,Licencje[[#This Row],[Nazwisko]],Licencje[[#This Row],[Imię]])</f>
        <v>SAK Hanna</v>
      </c>
      <c r="B442" t="s">
        <v>9</v>
      </c>
      <c r="C442" t="s">
        <v>1214</v>
      </c>
      <c r="D442">
        <v>2025</v>
      </c>
      <c r="E442" t="s">
        <v>15</v>
      </c>
      <c r="F442" t="s">
        <v>1215</v>
      </c>
      <c r="G442" t="s">
        <v>122</v>
      </c>
      <c r="H442" s="1">
        <v>42030</v>
      </c>
      <c r="I442" t="s">
        <v>33</v>
      </c>
    </row>
    <row r="443" spans="1:10" x14ac:dyDescent="0.25">
      <c r="A443" t="str">
        <f>_xlfn.TEXTJOIN(" ",1,Licencje[[#This Row],[Nazwisko]],Licencje[[#This Row],[Imię]])</f>
        <v>SOKOŁOWSKI Robert</v>
      </c>
      <c r="B443" t="s">
        <v>14</v>
      </c>
      <c r="C443" t="s">
        <v>1216</v>
      </c>
      <c r="D443">
        <v>2025</v>
      </c>
      <c r="E443" t="s">
        <v>24</v>
      </c>
      <c r="F443" t="s">
        <v>312</v>
      </c>
      <c r="G443" t="s">
        <v>1217</v>
      </c>
      <c r="H443" s="1">
        <v>41782</v>
      </c>
      <c r="I443" t="s">
        <v>33</v>
      </c>
    </row>
    <row r="444" spans="1:10" x14ac:dyDescent="0.25">
      <c r="A444" t="str">
        <f>_xlfn.TEXTJOIN(" ",1,Licencje[[#This Row],[Nazwisko]],Licencje[[#This Row],[Imię]])</f>
        <v>SOŁTYSIAK Adrianna</v>
      </c>
      <c r="B444" t="s">
        <v>9</v>
      </c>
      <c r="C444" t="s">
        <v>1218</v>
      </c>
      <c r="D444">
        <v>2025</v>
      </c>
      <c r="E444" t="s">
        <v>15</v>
      </c>
      <c r="F444" t="s">
        <v>127</v>
      </c>
      <c r="G444" t="s">
        <v>167</v>
      </c>
      <c r="H444" s="1">
        <v>41879</v>
      </c>
      <c r="I444" t="s">
        <v>33</v>
      </c>
    </row>
    <row r="445" spans="1:10" x14ac:dyDescent="0.25">
      <c r="A445" t="str">
        <f>_xlfn.TEXTJOIN(" ",1,Licencje[[#This Row],[Nazwisko]],Licencje[[#This Row],[Imię]])</f>
        <v>SZKLARUK Kornel</v>
      </c>
      <c r="B445" t="s">
        <v>14</v>
      </c>
      <c r="C445" t="s">
        <v>1219</v>
      </c>
      <c r="D445">
        <v>2025</v>
      </c>
      <c r="E445" t="s">
        <v>24</v>
      </c>
      <c r="F445" t="s">
        <v>1220</v>
      </c>
      <c r="G445" t="s">
        <v>168</v>
      </c>
      <c r="H445" s="1">
        <v>41768</v>
      </c>
      <c r="I445" t="s">
        <v>33</v>
      </c>
    </row>
    <row r="446" spans="1:10" x14ac:dyDescent="0.25">
      <c r="A446" t="str">
        <f>_xlfn.TEXTJOIN(" ",1,Licencje[[#This Row],[Nazwisko]],Licencje[[#This Row],[Imię]])</f>
        <v>TRESZCZOTKO Michał</v>
      </c>
      <c r="B446" t="s">
        <v>14</v>
      </c>
      <c r="C446" t="s">
        <v>1221</v>
      </c>
      <c r="D446">
        <v>2025</v>
      </c>
      <c r="E446" t="s">
        <v>15</v>
      </c>
      <c r="F446" t="s">
        <v>855</v>
      </c>
      <c r="G446" t="s">
        <v>49</v>
      </c>
      <c r="H446" s="1">
        <v>41982</v>
      </c>
      <c r="I446" t="s">
        <v>33</v>
      </c>
    </row>
    <row r="447" spans="1:10" x14ac:dyDescent="0.25">
      <c r="A447" t="str">
        <f>_xlfn.TEXTJOIN(" ",1,Licencje[[#This Row],[Nazwisko]],Licencje[[#This Row],[Imię]])</f>
        <v>TYMCIO Julita</v>
      </c>
      <c r="B447" t="s">
        <v>9</v>
      </c>
      <c r="C447" t="s">
        <v>1222</v>
      </c>
      <c r="D447">
        <v>2025</v>
      </c>
      <c r="E447" t="s">
        <v>15</v>
      </c>
      <c r="F447" t="s">
        <v>473</v>
      </c>
      <c r="G447" t="s">
        <v>237</v>
      </c>
      <c r="H447" s="1">
        <v>41823</v>
      </c>
      <c r="I447" t="s">
        <v>33</v>
      </c>
    </row>
    <row r="448" spans="1:10" x14ac:dyDescent="0.25">
      <c r="A448" t="str">
        <f>_xlfn.TEXTJOIN(" ",1,Licencje[[#This Row],[Nazwisko]],Licencje[[#This Row],[Imię]])</f>
        <v>WOJTULEWICZ Mateusz</v>
      </c>
      <c r="B448" t="s">
        <v>14</v>
      </c>
      <c r="C448" t="s">
        <v>1223</v>
      </c>
      <c r="D448">
        <v>2025</v>
      </c>
      <c r="E448" t="s">
        <v>15</v>
      </c>
      <c r="F448" t="s">
        <v>1224</v>
      </c>
      <c r="G448" t="s">
        <v>48</v>
      </c>
      <c r="H448" s="1">
        <v>41905</v>
      </c>
      <c r="I448" t="s">
        <v>33</v>
      </c>
    </row>
    <row r="449" spans="1:10" x14ac:dyDescent="0.25">
      <c r="A449" t="str">
        <f>_xlfn.TEXTJOIN(" ",1,Licencje[[#This Row],[Nazwisko]],Licencje[[#This Row],[Imię]])</f>
        <v>ZAJKOWSKA Zuzanna</v>
      </c>
      <c r="B449" t="s">
        <v>9</v>
      </c>
      <c r="C449" t="s">
        <v>1225</v>
      </c>
      <c r="D449">
        <v>2025</v>
      </c>
      <c r="E449" t="s">
        <v>24</v>
      </c>
      <c r="F449" t="s">
        <v>1226</v>
      </c>
      <c r="G449" t="s">
        <v>23</v>
      </c>
      <c r="H449" s="1">
        <v>41758</v>
      </c>
      <c r="I449" t="s">
        <v>33</v>
      </c>
    </row>
    <row r="450" spans="1:10" x14ac:dyDescent="0.25">
      <c r="A450" t="str">
        <f>_xlfn.TEXTJOIN(" ",1,Licencje[[#This Row],[Nazwisko]],Licencje[[#This Row],[Imię]])</f>
        <v>ZINKIEWICZ Jeremiasz</v>
      </c>
      <c r="B450" t="s">
        <v>14</v>
      </c>
      <c r="C450" t="s">
        <v>1227</v>
      </c>
      <c r="D450">
        <v>2025</v>
      </c>
      <c r="E450" t="s">
        <v>15</v>
      </c>
      <c r="F450" t="s">
        <v>1228</v>
      </c>
      <c r="G450" t="s">
        <v>1229</v>
      </c>
      <c r="H450" s="1">
        <v>41995</v>
      </c>
      <c r="I450" t="s">
        <v>33</v>
      </c>
    </row>
    <row r="451" spans="1:10" x14ac:dyDescent="0.25">
      <c r="A451" t="str">
        <f>_xlfn.TEXTJOIN(" ",1,Licencje[[#This Row],[Nazwisko]],Licencje[[#This Row],[Imię]])</f>
        <v>MEREDOVA Sofia</v>
      </c>
      <c r="B451" t="s">
        <v>9</v>
      </c>
      <c r="C451" t="s">
        <v>1231</v>
      </c>
      <c r="D451">
        <v>2025</v>
      </c>
      <c r="E451" t="s">
        <v>15</v>
      </c>
      <c r="F451" t="s">
        <v>1232</v>
      </c>
      <c r="G451" t="s">
        <v>1233</v>
      </c>
      <c r="H451" s="1">
        <v>41942</v>
      </c>
      <c r="I451" t="s">
        <v>33</v>
      </c>
    </row>
    <row r="452" spans="1:10" x14ac:dyDescent="0.25">
      <c r="A452" t="str">
        <f>_xlfn.TEXTJOIN(" ",1,Licencje[[#This Row],[Nazwisko]],Licencje[[#This Row],[Imię]])</f>
        <v>BOGDANOWICZ Dawid</v>
      </c>
      <c r="B452" t="s">
        <v>14</v>
      </c>
      <c r="C452" t="s">
        <v>1234</v>
      </c>
      <c r="D452">
        <v>2025</v>
      </c>
      <c r="E452" t="s">
        <v>24</v>
      </c>
      <c r="F452" t="s">
        <v>164</v>
      </c>
      <c r="G452" t="s">
        <v>190</v>
      </c>
      <c r="H452" s="1">
        <v>41808</v>
      </c>
      <c r="I452" t="s">
        <v>59</v>
      </c>
      <c r="J452" t="s">
        <v>1235</v>
      </c>
    </row>
    <row r="453" spans="1:10" x14ac:dyDescent="0.25">
      <c r="A453" t="str">
        <f>_xlfn.TEXTJOIN(" ",1,Licencje[[#This Row],[Nazwisko]],Licencje[[#This Row],[Imię]])</f>
        <v>BANASIUK Amelia</v>
      </c>
      <c r="B453" t="s">
        <v>9</v>
      </c>
      <c r="C453" t="s">
        <v>1236</v>
      </c>
      <c r="D453">
        <v>2025</v>
      </c>
      <c r="E453" t="s">
        <v>15</v>
      </c>
      <c r="F453" t="s">
        <v>1237</v>
      </c>
      <c r="G453" t="s">
        <v>86</v>
      </c>
      <c r="H453" s="1">
        <v>41894</v>
      </c>
      <c r="I453" t="s">
        <v>59</v>
      </c>
      <c r="J453" t="s">
        <v>1235</v>
      </c>
    </row>
    <row r="454" spans="1:10" x14ac:dyDescent="0.25">
      <c r="A454" t="str">
        <f>_xlfn.TEXTJOIN(" ",1,Licencje[[#This Row],[Nazwisko]],Licencje[[#This Row],[Imię]])</f>
        <v>CHROŚCIŃSKA Natalia</v>
      </c>
      <c r="B454" t="s">
        <v>9</v>
      </c>
      <c r="C454" t="s">
        <v>1238</v>
      </c>
      <c r="D454">
        <v>2025</v>
      </c>
      <c r="E454" t="s">
        <v>15</v>
      </c>
      <c r="F454" t="s">
        <v>537</v>
      </c>
      <c r="G454" t="s">
        <v>43</v>
      </c>
      <c r="H454" s="1">
        <v>41927</v>
      </c>
      <c r="I454" t="s">
        <v>59</v>
      </c>
      <c r="J454" t="s">
        <v>1235</v>
      </c>
    </row>
    <row r="455" spans="1:10" x14ac:dyDescent="0.25">
      <c r="A455" t="str">
        <f>_xlfn.TEXTJOIN(" ",1,Licencje[[#This Row],[Nazwisko]],Licencje[[#This Row],[Imię]])</f>
        <v>CIURA Magdalena</v>
      </c>
      <c r="B455" t="s">
        <v>9</v>
      </c>
      <c r="C455" t="s">
        <v>1239</v>
      </c>
      <c r="D455">
        <v>2025</v>
      </c>
      <c r="E455" t="s">
        <v>15</v>
      </c>
      <c r="F455" t="s">
        <v>502</v>
      </c>
      <c r="G455" t="s">
        <v>93</v>
      </c>
      <c r="H455" s="1">
        <v>41931</v>
      </c>
      <c r="I455" t="s">
        <v>59</v>
      </c>
      <c r="J455" t="s">
        <v>1235</v>
      </c>
    </row>
    <row r="456" spans="1:10" x14ac:dyDescent="0.25">
      <c r="A456" t="str">
        <f>_xlfn.TEXTJOIN(" ",1,Licencje[[#This Row],[Nazwisko]],Licencje[[#This Row],[Imię]])</f>
        <v>DUDEK Zofia</v>
      </c>
      <c r="B456" t="s">
        <v>9</v>
      </c>
      <c r="C456" t="s">
        <v>1240</v>
      </c>
      <c r="D456">
        <v>2025</v>
      </c>
      <c r="E456" t="s">
        <v>24</v>
      </c>
      <c r="F456" t="s">
        <v>302</v>
      </c>
      <c r="G456" t="s">
        <v>72</v>
      </c>
      <c r="H456" s="1">
        <v>41813</v>
      </c>
      <c r="I456" t="s">
        <v>59</v>
      </c>
      <c r="J456" t="s">
        <v>1235</v>
      </c>
    </row>
    <row r="457" spans="1:10" x14ac:dyDescent="0.25">
      <c r="A457" t="str">
        <f>_xlfn.TEXTJOIN(" ",1,Licencje[[#This Row],[Nazwisko]],Licencje[[#This Row],[Imię]])</f>
        <v>HRYNIEWSKA Marianna</v>
      </c>
      <c r="B457" t="s">
        <v>9</v>
      </c>
      <c r="C457" t="s">
        <v>1241</v>
      </c>
      <c r="D457">
        <v>2025</v>
      </c>
      <c r="E457" t="s">
        <v>15</v>
      </c>
      <c r="F457" t="s">
        <v>3071</v>
      </c>
      <c r="G457" t="s">
        <v>1242</v>
      </c>
      <c r="H457" s="1">
        <v>41888</v>
      </c>
      <c r="I457" t="s">
        <v>59</v>
      </c>
      <c r="J457" t="s">
        <v>1235</v>
      </c>
    </row>
    <row r="458" spans="1:10" x14ac:dyDescent="0.25">
      <c r="A458" t="str">
        <f>_xlfn.TEXTJOIN(" ",1,Licencje[[#This Row],[Nazwisko]],Licencje[[#This Row],[Imię]])</f>
        <v>KOLANEK Julia</v>
      </c>
      <c r="B458" t="s">
        <v>9</v>
      </c>
      <c r="C458" t="s">
        <v>1243</v>
      </c>
      <c r="D458">
        <v>2025</v>
      </c>
      <c r="E458" t="s">
        <v>24</v>
      </c>
      <c r="F458" t="s">
        <v>1244</v>
      </c>
      <c r="G458" t="s">
        <v>64</v>
      </c>
      <c r="H458" s="1">
        <v>41745</v>
      </c>
      <c r="I458" t="s">
        <v>59</v>
      </c>
      <c r="J458" t="s">
        <v>1235</v>
      </c>
    </row>
    <row r="459" spans="1:10" x14ac:dyDescent="0.25">
      <c r="A459" t="str">
        <f>_xlfn.TEXTJOIN(" ",1,Licencje[[#This Row],[Nazwisko]],Licencje[[#This Row],[Imię]])</f>
        <v>KUCOFAN Zofia</v>
      </c>
      <c r="B459" t="s">
        <v>9</v>
      </c>
      <c r="C459" t="s">
        <v>1245</v>
      </c>
      <c r="D459">
        <v>2025</v>
      </c>
      <c r="E459" t="s">
        <v>15</v>
      </c>
      <c r="F459" t="s">
        <v>1246</v>
      </c>
      <c r="G459" t="s">
        <v>72</v>
      </c>
      <c r="H459" s="1">
        <v>41825</v>
      </c>
      <c r="I459" t="s">
        <v>59</v>
      </c>
      <c r="J459" t="s">
        <v>1235</v>
      </c>
    </row>
    <row r="460" spans="1:10" x14ac:dyDescent="0.25">
      <c r="A460" t="str">
        <f>_xlfn.TEXTJOIN(" ",1,Licencje[[#This Row],[Nazwisko]],Licencje[[#This Row],[Imię]])</f>
        <v>LEWCZUK Mateusz</v>
      </c>
      <c r="B460" t="s">
        <v>14</v>
      </c>
      <c r="C460" t="s">
        <v>1247</v>
      </c>
      <c r="D460">
        <v>2025</v>
      </c>
      <c r="E460" t="s">
        <v>24</v>
      </c>
      <c r="F460" t="s">
        <v>1248</v>
      </c>
      <c r="G460" t="s">
        <v>48</v>
      </c>
      <c r="H460" s="1">
        <v>41669</v>
      </c>
      <c r="I460" t="s">
        <v>59</v>
      </c>
      <c r="J460" t="s">
        <v>1235</v>
      </c>
    </row>
    <row r="461" spans="1:10" x14ac:dyDescent="0.25">
      <c r="A461" t="str">
        <f>_xlfn.TEXTJOIN(" ",1,Licencje[[#This Row],[Nazwisko]],Licencje[[#This Row],[Imię]])</f>
        <v>MAZURCZYK Wojciech</v>
      </c>
      <c r="B461" t="s">
        <v>14</v>
      </c>
      <c r="C461" t="s">
        <v>1249</v>
      </c>
      <c r="D461">
        <v>2025</v>
      </c>
      <c r="E461" t="s">
        <v>24</v>
      </c>
      <c r="F461" t="s">
        <v>1250</v>
      </c>
      <c r="G461" t="s">
        <v>94</v>
      </c>
      <c r="H461" s="1">
        <v>41709</v>
      </c>
      <c r="I461" t="s">
        <v>59</v>
      </c>
      <c r="J461" t="s">
        <v>1235</v>
      </c>
    </row>
    <row r="462" spans="1:10" x14ac:dyDescent="0.25">
      <c r="A462" t="str">
        <f>_xlfn.TEXTJOIN(" ",1,Licencje[[#This Row],[Nazwisko]],Licencje[[#This Row],[Imię]])</f>
        <v>NAREL Antoni</v>
      </c>
      <c r="B462" t="s">
        <v>14</v>
      </c>
      <c r="C462" t="s">
        <v>1251</v>
      </c>
      <c r="D462">
        <v>2025</v>
      </c>
      <c r="E462" t="s">
        <v>15</v>
      </c>
      <c r="F462" t="s">
        <v>1252</v>
      </c>
      <c r="G462" t="s">
        <v>85</v>
      </c>
      <c r="H462" s="1">
        <v>41913</v>
      </c>
      <c r="I462" t="s">
        <v>59</v>
      </c>
      <c r="J462" t="s">
        <v>1235</v>
      </c>
    </row>
    <row r="463" spans="1:10" x14ac:dyDescent="0.25">
      <c r="A463" t="str">
        <f>_xlfn.TEXTJOIN(" ",1,Licencje[[#This Row],[Nazwisko]],Licencje[[#This Row],[Imię]])</f>
        <v>NAREL Jan</v>
      </c>
      <c r="B463" t="s">
        <v>14</v>
      </c>
      <c r="C463" t="s">
        <v>1253</v>
      </c>
      <c r="D463">
        <v>2025</v>
      </c>
      <c r="E463" t="s">
        <v>15</v>
      </c>
      <c r="F463" t="s">
        <v>1252</v>
      </c>
      <c r="G463" t="s">
        <v>165</v>
      </c>
      <c r="H463" s="1">
        <v>41913</v>
      </c>
      <c r="I463" t="s">
        <v>59</v>
      </c>
      <c r="J463" t="s">
        <v>1235</v>
      </c>
    </row>
    <row r="464" spans="1:10" x14ac:dyDescent="0.25">
      <c r="A464" t="str">
        <f>_xlfn.TEXTJOIN(" ",1,Licencje[[#This Row],[Nazwisko]],Licencje[[#This Row],[Imię]])</f>
        <v>PARAFIANOWICZ Konrad</v>
      </c>
      <c r="B464" t="s">
        <v>14</v>
      </c>
      <c r="C464" t="s">
        <v>1254</v>
      </c>
      <c r="D464">
        <v>2025</v>
      </c>
      <c r="E464" t="s">
        <v>15</v>
      </c>
      <c r="F464" t="s">
        <v>339</v>
      </c>
      <c r="G464" t="s">
        <v>178</v>
      </c>
      <c r="H464" s="1">
        <v>41857</v>
      </c>
      <c r="I464" t="s">
        <v>59</v>
      </c>
      <c r="J464" t="s">
        <v>1235</v>
      </c>
    </row>
    <row r="465" spans="1:10" x14ac:dyDescent="0.25">
      <c r="A465" t="str">
        <f>_xlfn.TEXTJOIN(" ",1,Licencje[[#This Row],[Nazwisko]],Licencje[[#This Row],[Imię]])</f>
        <v>SAMOCIK Hanna</v>
      </c>
      <c r="B465" t="s">
        <v>9</v>
      </c>
      <c r="C465" t="s">
        <v>1255</v>
      </c>
      <c r="D465">
        <v>2025</v>
      </c>
      <c r="E465" t="s">
        <v>15</v>
      </c>
      <c r="F465" t="s">
        <v>1256</v>
      </c>
      <c r="G465" t="s">
        <v>122</v>
      </c>
      <c r="H465" s="1">
        <v>41915</v>
      </c>
      <c r="I465" t="s">
        <v>59</v>
      </c>
      <c r="J465" t="s">
        <v>1235</v>
      </c>
    </row>
    <row r="466" spans="1:10" x14ac:dyDescent="0.25">
      <c r="A466" t="str">
        <f>_xlfn.TEXTJOIN(" ",1,Licencje[[#This Row],[Nazwisko]],Licencje[[#This Row],[Imię]])</f>
        <v>STACHURSKA Maria</v>
      </c>
      <c r="B466" t="s">
        <v>9</v>
      </c>
      <c r="C466" t="s">
        <v>1257</v>
      </c>
      <c r="D466">
        <v>2025</v>
      </c>
      <c r="E466" t="s">
        <v>24</v>
      </c>
      <c r="F466" t="s">
        <v>1258</v>
      </c>
      <c r="G466" t="s">
        <v>146</v>
      </c>
      <c r="H466" s="1">
        <v>41703</v>
      </c>
      <c r="I466" t="s">
        <v>59</v>
      </c>
      <c r="J466" t="s">
        <v>1235</v>
      </c>
    </row>
    <row r="467" spans="1:10" x14ac:dyDescent="0.25">
      <c r="A467" t="str">
        <f>_xlfn.TEXTJOIN(" ",1,Licencje[[#This Row],[Nazwisko]],Licencje[[#This Row],[Imię]])</f>
        <v>WYSOCKA Liliana</v>
      </c>
      <c r="B467" t="s">
        <v>9</v>
      </c>
      <c r="C467" t="s">
        <v>1259</v>
      </c>
      <c r="D467">
        <v>2025</v>
      </c>
      <c r="E467" t="s">
        <v>15</v>
      </c>
      <c r="F467" t="s">
        <v>1260</v>
      </c>
      <c r="G467" t="s">
        <v>104</v>
      </c>
      <c r="H467" s="1">
        <v>41942</v>
      </c>
      <c r="I467" t="s">
        <v>59</v>
      </c>
      <c r="J467" t="s">
        <v>1235</v>
      </c>
    </row>
    <row r="468" spans="1:10" x14ac:dyDescent="0.25">
      <c r="A468" t="str">
        <f>_xlfn.TEXTJOIN(" ",1,Licencje[[#This Row],[Nazwisko]],Licencje[[#This Row],[Imię]])</f>
        <v>BARYSENKA Raman</v>
      </c>
      <c r="B468" t="s">
        <v>14</v>
      </c>
      <c r="C468" t="s">
        <v>1261</v>
      </c>
      <c r="D468">
        <v>2025</v>
      </c>
      <c r="E468" t="s">
        <v>24</v>
      </c>
      <c r="F468" t="s">
        <v>1262</v>
      </c>
      <c r="G468" t="s">
        <v>1263</v>
      </c>
      <c r="H468" s="1">
        <v>41698</v>
      </c>
      <c r="I468" t="s">
        <v>59</v>
      </c>
      <c r="J468" t="s">
        <v>1235</v>
      </c>
    </row>
    <row r="469" spans="1:10" x14ac:dyDescent="0.25">
      <c r="A469" t="str">
        <f>_xlfn.TEXTJOIN(" ",1,Licencje[[#This Row],[Nazwisko]],Licencje[[#This Row],[Imię]])</f>
        <v>KUZENKOV Yaroslav</v>
      </c>
      <c r="B469" t="s">
        <v>14</v>
      </c>
      <c r="C469" t="s">
        <v>1264</v>
      </c>
      <c r="D469">
        <v>2025</v>
      </c>
      <c r="E469" t="s">
        <v>15</v>
      </c>
      <c r="F469" t="s">
        <v>1265</v>
      </c>
      <c r="G469" t="s">
        <v>1266</v>
      </c>
      <c r="H469" s="1">
        <v>41973</v>
      </c>
      <c r="I469" t="s">
        <v>59</v>
      </c>
      <c r="J469" t="s">
        <v>1235</v>
      </c>
    </row>
    <row r="470" spans="1:10" x14ac:dyDescent="0.25">
      <c r="A470" t="str">
        <f>_xlfn.TEXTJOIN(" ",1,Licencje[[#This Row],[Nazwisko]],Licencje[[#This Row],[Imię]])</f>
        <v>LAHOSHENKO Mylana</v>
      </c>
      <c r="B470" t="s">
        <v>9</v>
      </c>
      <c r="C470" t="s">
        <v>1267</v>
      </c>
      <c r="D470">
        <v>2025</v>
      </c>
      <c r="E470" t="s">
        <v>15</v>
      </c>
      <c r="F470" t="s">
        <v>1268</v>
      </c>
      <c r="G470" t="s">
        <v>1269</v>
      </c>
      <c r="H470" s="1">
        <v>41940</v>
      </c>
      <c r="I470" t="s">
        <v>59</v>
      </c>
      <c r="J470" t="s">
        <v>1235</v>
      </c>
    </row>
    <row r="471" spans="1:10" x14ac:dyDescent="0.25">
      <c r="A471" t="str">
        <f>_xlfn.TEXTJOIN(" ",1,Licencje[[#This Row],[Nazwisko]],Licencje[[#This Row],[Imię]])</f>
        <v>SHNITKO Ivan</v>
      </c>
      <c r="B471" t="s">
        <v>14</v>
      </c>
      <c r="C471" t="s">
        <v>1270</v>
      </c>
      <c r="D471">
        <v>2025</v>
      </c>
      <c r="E471" t="s">
        <v>24</v>
      </c>
      <c r="F471" t="s">
        <v>1271</v>
      </c>
      <c r="G471" t="s">
        <v>670</v>
      </c>
      <c r="H471" s="1">
        <v>41655</v>
      </c>
      <c r="I471" t="s">
        <v>59</v>
      </c>
      <c r="J471" t="s">
        <v>1235</v>
      </c>
    </row>
    <row r="472" spans="1:10" x14ac:dyDescent="0.25">
      <c r="A472" t="str">
        <f>_xlfn.TEXTJOIN(" ",1,Licencje[[#This Row],[Nazwisko]],Licencje[[#This Row],[Imię]])</f>
        <v>BRONISZEWSKA Zuzanna</v>
      </c>
      <c r="B472" t="s">
        <v>9</v>
      </c>
      <c r="C472" t="s">
        <v>1446</v>
      </c>
      <c r="D472">
        <v>2025</v>
      </c>
      <c r="E472" t="s">
        <v>1398</v>
      </c>
      <c r="F472" t="s">
        <v>1447</v>
      </c>
      <c r="G472" t="s">
        <v>23</v>
      </c>
      <c r="H472" s="1">
        <v>40638</v>
      </c>
      <c r="I472" t="s">
        <v>33</v>
      </c>
    </row>
    <row r="473" spans="1:10" x14ac:dyDescent="0.25">
      <c r="A473" t="str">
        <f>_xlfn.TEXTJOIN(" ",1,Licencje[[#This Row],[Nazwisko]],Licencje[[#This Row],[Imię]])</f>
        <v>GAWRYLUK Michał</v>
      </c>
      <c r="B473" t="s">
        <v>14</v>
      </c>
      <c r="C473" t="s">
        <v>1448</v>
      </c>
      <c r="D473">
        <v>2025</v>
      </c>
      <c r="E473" t="s">
        <v>1398</v>
      </c>
      <c r="F473" t="s">
        <v>1449</v>
      </c>
      <c r="G473" t="s">
        <v>49</v>
      </c>
      <c r="H473" s="1">
        <v>40621</v>
      </c>
      <c r="I473" t="s">
        <v>33</v>
      </c>
    </row>
    <row r="474" spans="1:10" x14ac:dyDescent="0.25">
      <c r="A474" t="str">
        <f>_xlfn.TEXTJOIN(" ",1,Licencje[[#This Row],[Nazwisko]],Licencje[[#This Row],[Imię]])</f>
        <v>BUJAK Oliwier</v>
      </c>
      <c r="B474" t="s">
        <v>14</v>
      </c>
      <c r="C474" t="s">
        <v>1450</v>
      </c>
      <c r="D474">
        <v>2025</v>
      </c>
      <c r="E474" t="s">
        <v>1398</v>
      </c>
      <c r="F474" t="s">
        <v>1451</v>
      </c>
      <c r="G474" t="s">
        <v>222</v>
      </c>
      <c r="H474" s="1">
        <v>40557</v>
      </c>
      <c r="I474" t="s">
        <v>33</v>
      </c>
    </row>
    <row r="475" spans="1:10" x14ac:dyDescent="0.25">
      <c r="A475" t="str">
        <f>_xlfn.TEXTJOIN(" ",1,Licencje[[#This Row],[Nazwisko]],Licencje[[#This Row],[Imię]])</f>
        <v>KONONIUK Mikołaj</v>
      </c>
      <c r="B475" t="s">
        <v>14</v>
      </c>
      <c r="C475" t="s">
        <v>1452</v>
      </c>
      <c r="D475">
        <v>2025</v>
      </c>
      <c r="E475" t="s">
        <v>1398</v>
      </c>
      <c r="F475" t="s">
        <v>1453</v>
      </c>
      <c r="G475" t="s">
        <v>133</v>
      </c>
      <c r="H475" s="1">
        <v>40618</v>
      </c>
      <c r="I475" t="s">
        <v>33</v>
      </c>
    </row>
    <row r="476" spans="1:10" x14ac:dyDescent="0.25">
      <c r="A476" t="str">
        <f>_xlfn.TEXTJOIN(" ",1,Licencje[[#This Row],[Nazwisko]],Licencje[[#This Row],[Imię]])</f>
        <v>MĄDRA Zuzanna</v>
      </c>
      <c r="B476" t="s">
        <v>9</v>
      </c>
      <c r="C476" t="s">
        <v>1454</v>
      </c>
      <c r="D476">
        <v>2025</v>
      </c>
      <c r="E476" t="s">
        <v>1398</v>
      </c>
      <c r="F476" t="s">
        <v>1455</v>
      </c>
      <c r="G476" t="s">
        <v>23</v>
      </c>
      <c r="H476" s="1">
        <v>40724</v>
      </c>
      <c r="I476" t="s">
        <v>33</v>
      </c>
    </row>
    <row r="477" spans="1:10" x14ac:dyDescent="0.25">
      <c r="A477" t="str">
        <f>_xlfn.TEXTJOIN(" ",1,Licencje[[#This Row],[Nazwisko]],Licencje[[#This Row],[Imię]])</f>
        <v>GAWRYSZEK Stanisław</v>
      </c>
      <c r="B477" t="s">
        <v>14</v>
      </c>
      <c r="C477" t="s">
        <v>1272</v>
      </c>
      <c r="D477">
        <v>2025</v>
      </c>
      <c r="E477" t="s">
        <v>24</v>
      </c>
      <c r="F477" t="s">
        <v>1273</v>
      </c>
      <c r="G477" t="s">
        <v>62</v>
      </c>
      <c r="H477" s="1">
        <v>41669</v>
      </c>
      <c r="I477" t="s">
        <v>323</v>
      </c>
      <c r="J477" t="s">
        <v>324</v>
      </c>
    </row>
    <row r="478" spans="1:10" x14ac:dyDescent="0.25">
      <c r="A478" t="str">
        <f>_xlfn.TEXTJOIN(" ",1,Licencje[[#This Row],[Nazwisko]],Licencje[[#This Row],[Imię]])</f>
        <v>WĘGLIK Karolina</v>
      </c>
      <c r="B478" t="s">
        <v>9</v>
      </c>
      <c r="C478" t="s">
        <v>1456</v>
      </c>
      <c r="D478">
        <v>2025</v>
      </c>
      <c r="E478" t="s">
        <v>1441</v>
      </c>
      <c r="F478" t="s">
        <v>1457</v>
      </c>
      <c r="G478" t="s">
        <v>58</v>
      </c>
      <c r="H478" s="1">
        <v>40265</v>
      </c>
      <c r="I478" t="s">
        <v>1415</v>
      </c>
    </row>
    <row r="479" spans="1:10" x14ac:dyDescent="0.25">
      <c r="A479" t="str">
        <f>_xlfn.TEXTJOIN(" ",1,Licencje[[#This Row],[Nazwisko]],Licencje[[#This Row],[Imię]])</f>
        <v>KOSTRZEWA Krzysztof</v>
      </c>
      <c r="B479" t="s">
        <v>14</v>
      </c>
      <c r="C479" t="s">
        <v>1458</v>
      </c>
      <c r="D479">
        <v>2025</v>
      </c>
      <c r="E479" t="s">
        <v>1441</v>
      </c>
      <c r="F479" t="s">
        <v>1459</v>
      </c>
      <c r="G479" t="s">
        <v>38</v>
      </c>
      <c r="H479" s="1">
        <v>40234</v>
      </c>
      <c r="I479" t="s">
        <v>1415</v>
      </c>
    </row>
    <row r="480" spans="1:10" x14ac:dyDescent="0.25">
      <c r="A480" t="str">
        <f>_xlfn.TEXTJOIN(" ",1,Licencje[[#This Row],[Nazwisko]],Licencje[[#This Row],[Imię]])</f>
        <v>ROGUZ Leon</v>
      </c>
      <c r="B480" t="s">
        <v>14</v>
      </c>
      <c r="C480" t="s">
        <v>1274</v>
      </c>
      <c r="D480">
        <v>2025</v>
      </c>
      <c r="E480" t="s">
        <v>24</v>
      </c>
      <c r="F480" t="s">
        <v>1275</v>
      </c>
      <c r="G480" t="s">
        <v>1276</v>
      </c>
      <c r="H480" s="1">
        <v>41799</v>
      </c>
      <c r="I480" t="s">
        <v>71</v>
      </c>
    </row>
    <row r="481" spans="1:10" x14ac:dyDescent="0.25">
      <c r="A481" t="str">
        <f>_xlfn.TEXTJOIN(" ",1,Licencje[[#This Row],[Nazwisko]],Licencje[[#This Row],[Imię]])</f>
        <v>POPŁAWSKI Ernest</v>
      </c>
      <c r="B481" t="s">
        <v>14</v>
      </c>
      <c r="C481" t="s">
        <v>1277</v>
      </c>
      <c r="D481">
        <v>2025</v>
      </c>
      <c r="E481" t="s">
        <v>24</v>
      </c>
      <c r="F481" t="s">
        <v>1278</v>
      </c>
      <c r="G481" t="s">
        <v>1279</v>
      </c>
      <c r="H481" s="1">
        <v>41744</v>
      </c>
      <c r="I481" t="s">
        <v>71</v>
      </c>
    </row>
    <row r="482" spans="1:10" x14ac:dyDescent="0.25">
      <c r="A482" t="str">
        <f>_xlfn.TEXTJOIN(" ",1,Licencje[[#This Row],[Nazwisko]],Licencje[[#This Row],[Imię]])</f>
        <v>PAKUŁA Jan</v>
      </c>
      <c r="B482" t="s">
        <v>14</v>
      </c>
      <c r="C482" t="s">
        <v>1280</v>
      </c>
      <c r="D482">
        <v>2025</v>
      </c>
      <c r="E482" t="s">
        <v>15</v>
      </c>
      <c r="F482" t="s">
        <v>1281</v>
      </c>
      <c r="G482" t="s">
        <v>165</v>
      </c>
      <c r="H482" s="1">
        <v>41852</v>
      </c>
      <c r="I482" t="s">
        <v>71</v>
      </c>
    </row>
    <row r="483" spans="1:10" x14ac:dyDescent="0.25">
      <c r="A483" t="str">
        <f>_xlfn.TEXTJOIN(" ",1,Licencje[[#This Row],[Nazwisko]],Licencje[[#This Row],[Imię]])</f>
        <v>ORZEŁOWSKI Radosław</v>
      </c>
      <c r="B483" t="s">
        <v>14</v>
      </c>
      <c r="C483" t="s">
        <v>1282</v>
      </c>
      <c r="D483">
        <v>2025</v>
      </c>
      <c r="E483" t="s">
        <v>15</v>
      </c>
      <c r="F483" t="s">
        <v>1283</v>
      </c>
      <c r="G483" t="s">
        <v>138</v>
      </c>
      <c r="H483" s="1">
        <v>41968</v>
      </c>
      <c r="I483" t="s">
        <v>71</v>
      </c>
    </row>
    <row r="484" spans="1:10" x14ac:dyDescent="0.25">
      <c r="A484" t="str">
        <f>_xlfn.TEXTJOIN(" ",1,Licencje[[#This Row],[Nazwisko]],Licencje[[#This Row],[Imię]])</f>
        <v>MARKO Weronika</v>
      </c>
      <c r="B484" t="s">
        <v>9</v>
      </c>
      <c r="C484" t="s">
        <v>1284</v>
      </c>
      <c r="D484">
        <v>2025</v>
      </c>
      <c r="E484" t="s">
        <v>15</v>
      </c>
      <c r="F484" t="s">
        <v>1285</v>
      </c>
      <c r="G484" t="s">
        <v>126</v>
      </c>
      <c r="H484" s="1">
        <v>41846</v>
      </c>
      <c r="I484" t="s">
        <v>71</v>
      </c>
    </row>
    <row r="485" spans="1:10" x14ac:dyDescent="0.25">
      <c r="A485" t="str">
        <f>_xlfn.TEXTJOIN(" ",1,Licencje[[#This Row],[Nazwisko]],Licencje[[#This Row],[Imię]])</f>
        <v>KRUPSKI Szymon</v>
      </c>
      <c r="B485" t="s">
        <v>14</v>
      </c>
      <c r="C485" t="s">
        <v>1286</v>
      </c>
      <c r="D485">
        <v>2025</v>
      </c>
      <c r="E485" t="s">
        <v>24</v>
      </c>
      <c r="F485" t="s">
        <v>1287</v>
      </c>
      <c r="G485" t="s">
        <v>82</v>
      </c>
      <c r="H485" s="1">
        <v>41689</v>
      </c>
      <c r="I485" t="s">
        <v>71</v>
      </c>
    </row>
    <row r="486" spans="1:10" x14ac:dyDescent="0.25">
      <c r="A486" t="str">
        <f>_xlfn.TEXTJOIN(" ",1,Licencje[[#This Row],[Nazwisko]],Licencje[[#This Row],[Imię]])</f>
        <v>KAŁASKA Szymon</v>
      </c>
      <c r="B486" t="s">
        <v>14</v>
      </c>
      <c r="C486" t="s">
        <v>1288</v>
      </c>
      <c r="D486">
        <v>2025</v>
      </c>
      <c r="E486" t="s">
        <v>15</v>
      </c>
      <c r="F486" t="s">
        <v>1289</v>
      </c>
      <c r="G486" t="s">
        <v>82</v>
      </c>
      <c r="H486" s="1">
        <v>41977</v>
      </c>
      <c r="I486" t="s">
        <v>71</v>
      </c>
    </row>
    <row r="487" spans="1:10" x14ac:dyDescent="0.25">
      <c r="A487" t="str">
        <f>_xlfn.TEXTJOIN(" ",1,Licencje[[#This Row],[Nazwisko]],Licencje[[#This Row],[Imię]])</f>
        <v>HOROSZKO Izabela</v>
      </c>
      <c r="B487" t="s">
        <v>9</v>
      </c>
      <c r="C487" t="s">
        <v>1290</v>
      </c>
      <c r="D487">
        <v>2025</v>
      </c>
      <c r="E487" t="s">
        <v>15</v>
      </c>
      <c r="F487" t="s">
        <v>1291</v>
      </c>
      <c r="G487" t="s">
        <v>37</v>
      </c>
      <c r="H487" s="1">
        <v>41962</v>
      </c>
      <c r="I487" t="s">
        <v>71</v>
      </c>
    </row>
    <row r="488" spans="1:10" x14ac:dyDescent="0.25">
      <c r="A488" t="str">
        <f>_xlfn.TEXTJOIN(" ",1,Licencje[[#This Row],[Nazwisko]],Licencje[[#This Row],[Imię]])</f>
        <v>GRYGO Nela</v>
      </c>
      <c r="B488" t="s">
        <v>9</v>
      </c>
      <c r="C488" t="s">
        <v>1292</v>
      </c>
      <c r="D488">
        <v>2025</v>
      </c>
      <c r="E488" t="s">
        <v>21</v>
      </c>
      <c r="F488" t="s">
        <v>1293</v>
      </c>
      <c r="G488" t="s">
        <v>474</v>
      </c>
      <c r="H488" s="1">
        <v>41342</v>
      </c>
      <c r="I488" t="s">
        <v>71</v>
      </c>
    </row>
    <row r="489" spans="1:10" x14ac:dyDescent="0.25">
      <c r="A489" t="str">
        <f>_xlfn.TEXTJOIN(" ",1,Licencje[[#This Row],[Nazwisko]],Licencje[[#This Row],[Imię]])</f>
        <v>GRABEK-ROSZKOWSKA Lena</v>
      </c>
      <c r="B489" t="s">
        <v>9</v>
      </c>
      <c r="C489" t="s">
        <v>1294</v>
      </c>
      <c r="D489">
        <v>2025</v>
      </c>
      <c r="E489" t="s">
        <v>15</v>
      </c>
      <c r="F489" t="s">
        <v>1295</v>
      </c>
      <c r="G489" t="s">
        <v>87</v>
      </c>
      <c r="H489" s="1">
        <v>41917</v>
      </c>
      <c r="I489" t="s">
        <v>71</v>
      </c>
    </row>
    <row r="490" spans="1:10" x14ac:dyDescent="0.25">
      <c r="A490" t="str">
        <f>_xlfn.TEXTJOIN(" ",1,Licencje[[#This Row],[Nazwisko]],Licencje[[#This Row],[Imię]])</f>
        <v>DASZUTA Anna</v>
      </c>
      <c r="B490" t="s">
        <v>9</v>
      </c>
      <c r="C490" t="s">
        <v>1296</v>
      </c>
      <c r="D490">
        <v>2025</v>
      </c>
      <c r="E490" t="s">
        <v>24</v>
      </c>
      <c r="F490" t="s">
        <v>200</v>
      </c>
      <c r="G490" t="s">
        <v>13</v>
      </c>
      <c r="H490" s="1">
        <v>41788</v>
      </c>
      <c r="I490" t="s">
        <v>71</v>
      </c>
    </row>
    <row r="491" spans="1:10" x14ac:dyDescent="0.25">
      <c r="A491" t="str">
        <f>_xlfn.TEXTJOIN(" ",1,Licencje[[#This Row],[Nazwisko]],Licencje[[#This Row],[Imię]])</f>
        <v>BILYK Anna</v>
      </c>
      <c r="B491" t="s">
        <v>9</v>
      </c>
      <c r="C491" t="s">
        <v>1297</v>
      </c>
      <c r="D491">
        <v>2025</v>
      </c>
      <c r="E491" t="s">
        <v>24</v>
      </c>
      <c r="F491" t="s">
        <v>1298</v>
      </c>
      <c r="G491" t="s">
        <v>13</v>
      </c>
      <c r="H491" s="1">
        <v>41473</v>
      </c>
      <c r="I491" t="s">
        <v>140</v>
      </c>
      <c r="J491" t="s">
        <v>1299</v>
      </c>
    </row>
    <row r="492" spans="1:10" x14ac:dyDescent="0.25">
      <c r="A492" t="str">
        <f>_xlfn.TEXTJOIN(" ",1,Licencje[[#This Row],[Nazwisko]],Licencje[[#This Row],[Imię]])</f>
        <v>GRZYBOWSKI Stefan</v>
      </c>
      <c r="B492" t="s">
        <v>14</v>
      </c>
      <c r="C492" t="s">
        <v>1300</v>
      </c>
      <c r="D492">
        <v>2025</v>
      </c>
      <c r="E492" t="s">
        <v>432</v>
      </c>
      <c r="F492" t="s">
        <v>1301</v>
      </c>
      <c r="G492" t="s">
        <v>1181</v>
      </c>
      <c r="H492" s="1">
        <v>42930</v>
      </c>
      <c r="I492" t="s">
        <v>140</v>
      </c>
      <c r="J492" t="s">
        <v>1302</v>
      </c>
    </row>
    <row r="493" spans="1:10" x14ac:dyDescent="0.25">
      <c r="A493" t="str">
        <f>_xlfn.TEXTJOIN(" ",1,Licencje[[#This Row],[Nazwisko]],Licencje[[#This Row],[Imię]])</f>
        <v>FIŁKA Mateusz</v>
      </c>
      <c r="B493" t="s">
        <v>14</v>
      </c>
      <c r="C493" t="s">
        <v>1304</v>
      </c>
      <c r="D493">
        <v>2025</v>
      </c>
      <c r="E493" t="s">
        <v>1395</v>
      </c>
      <c r="F493" t="s">
        <v>832</v>
      </c>
      <c r="G493" t="s">
        <v>48</v>
      </c>
      <c r="H493" s="1">
        <v>40860</v>
      </c>
      <c r="I493" t="s">
        <v>151</v>
      </c>
      <c r="J493" t="s">
        <v>225</v>
      </c>
    </row>
    <row r="494" spans="1:10" x14ac:dyDescent="0.25">
      <c r="A494" t="str">
        <f>_xlfn.TEXTJOIN(" ",1,Licencje[[#This Row],[Nazwisko]],Licencje[[#This Row],[Imię]])</f>
        <v>MACHALICA Adrian</v>
      </c>
      <c r="B494" t="s">
        <v>14</v>
      </c>
      <c r="C494" t="s">
        <v>1305</v>
      </c>
      <c r="D494">
        <v>2025</v>
      </c>
      <c r="E494" t="s">
        <v>432</v>
      </c>
      <c r="F494" t="s">
        <v>1306</v>
      </c>
      <c r="G494" t="s">
        <v>171</v>
      </c>
      <c r="H494" s="1">
        <v>42956</v>
      </c>
      <c r="I494" t="s">
        <v>151</v>
      </c>
      <c r="J494" t="s">
        <v>461</v>
      </c>
    </row>
    <row r="495" spans="1:10" x14ac:dyDescent="0.25">
      <c r="A495" t="str">
        <f>_xlfn.TEXTJOIN(" ",1,Licencje[[#This Row],[Nazwisko]],Licencje[[#This Row],[Imię]])</f>
        <v>MACHALICA Dawid</v>
      </c>
      <c r="B495" t="s">
        <v>14</v>
      </c>
      <c r="C495" t="s">
        <v>1307</v>
      </c>
      <c r="D495">
        <v>2025</v>
      </c>
      <c r="E495" t="s">
        <v>10</v>
      </c>
      <c r="F495" t="s">
        <v>1306</v>
      </c>
      <c r="G495" t="s">
        <v>190</v>
      </c>
      <c r="H495" s="1">
        <v>42349</v>
      </c>
      <c r="I495" t="s">
        <v>151</v>
      </c>
      <c r="J495" t="s">
        <v>461</v>
      </c>
    </row>
    <row r="496" spans="1:10" x14ac:dyDescent="0.25">
      <c r="A496" t="str">
        <f>_xlfn.TEXTJOIN(" ",1,Licencje[[#This Row],[Nazwisko]],Licencje[[#This Row],[Imię]])</f>
        <v>SZCZUBIAŁA Wojciech</v>
      </c>
      <c r="B496" t="s">
        <v>14</v>
      </c>
      <c r="C496" t="s">
        <v>1308</v>
      </c>
      <c r="D496">
        <v>2025</v>
      </c>
      <c r="E496" t="s">
        <v>10</v>
      </c>
      <c r="F496" t="s">
        <v>1309</v>
      </c>
      <c r="G496" t="s">
        <v>94</v>
      </c>
      <c r="H496" s="1">
        <v>42450</v>
      </c>
      <c r="I496" t="s">
        <v>151</v>
      </c>
      <c r="J496" t="s">
        <v>225</v>
      </c>
    </row>
    <row r="497" spans="1:10" x14ac:dyDescent="0.25">
      <c r="A497" t="str">
        <f>_xlfn.TEXTJOIN(" ",1,Licencje[[#This Row],[Nazwisko]],Licencje[[#This Row],[Imię]])</f>
        <v>WIELGOSZ Maria</v>
      </c>
      <c r="B497" t="s">
        <v>9</v>
      </c>
      <c r="C497" t="s">
        <v>1310</v>
      </c>
      <c r="D497">
        <v>2025</v>
      </c>
      <c r="E497" t="s">
        <v>10</v>
      </c>
      <c r="F497" t="s">
        <v>1311</v>
      </c>
      <c r="G497" t="s">
        <v>146</v>
      </c>
      <c r="H497" s="1">
        <v>42390</v>
      </c>
      <c r="I497" t="s">
        <v>151</v>
      </c>
      <c r="J497" t="s">
        <v>1312</v>
      </c>
    </row>
    <row r="498" spans="1:10" x14ac:dyDescent="0.25">
      <c r="A498" t="str">
        <f>_xlfn.TEXTJOIN(" ",1,Licencje[[#This Row],[Nazwisko]],Licencje[[#This Row],[Imię]])</f>
        <v>NAMIĘTA Wiktor</v>
      </c>
      <c r="B498" t="s">
        <v>14</v>
      </c>
      <c r="C498" t="s">
        <v>1313</v>
      </c>
      <c r="D498">
        <v>2025</v>
      </c>
      <c r="E498" t="s">
        <v>21</v>
      </c>
      <c r="F498" t="s">
        <v>1314</v>
      </c>
      <c r="G498" t="s">
        <v>39</v>
      </c>
      <c r="H498" s="1">
        <v>41104</v>
      </c>
      <c r="I498" t="s">
        <v>151</v>
      </c>
      <c r="J498" t="s">
        <v>1315</v>
      </c>
    </row>
    <row r="499" spans="1:10" x14ac:dyDescent="0.25">
      <c r="A499" t="str">
        <f>_xlfn.TEXTJOIN(" ",1,Licencje[[#This Row],[Nazwisko]],Licencje[[#This Row],[Imię]])</f>
        <v>JAKUBOWSKI Szymon</v>
      </c>
      <c r="B499" t="s">
        <v>14</v>
      </c>
      <c r="C499" t="s">
        <v>1316</v>
      </c>
      <c r="D499">
        <v>2025</v>
      </c>
      <c r="E499" t="s">
        <v>21</v>
      </c>
      <c r="F499" t="s">
        <v>844</v>
      </c>
      <c r="G499" t="s">
        <v>82</v>
      </c>
      <c r="H499" s="1">
        <v>41402</v>
      </c>
      <c r="I499" t="s">
        <v>33</v>
      </c>
    </row>
    <row r="500" spans="1:10" x14ac:dyDescent="0.25">
      <c r="A500" t="str">
        <f>_xlfn.TEXTJOIN(" ",1,Licencje[[#This Row],[Nazwisko]],Licencje[[#This Row],[Imię]])</f>
        <v>LIASHKEVICH Mikita</v>
      </c>
      <c r="B500" t="s">
        <v>14</v>
      </c>
      <c r="C500" t="s">
        <v>1317</v>
      </c>
      <c r="D500">
        <v>2025</v>
      </c>
      <c r="E500" t="s">
        <v>24</v>
      </c>
      <c r="F500" t="s">
        <v>1318</v>
      </c>
      <c r="G500" t="s">
        <v>1319</v>
      </c>
      <c r="H500" s="1">
        <v>41648</v>
      </c>
      <c r="I500" t="s">
        <v>33</v>
      </c>
    </row>
    <row r="501" spans="1:10" x14ac:dyDescent="0.25">
      <c r="A501" t="str">
        <f>_xlfn.TEXTJOIN(" ",1,Licencje[[#This Row],[Nazwisko]],Licencje[[#This Row],[Imię]])</f>
        <v>KMIEĆ Pola</v>
      </c>
      <c r="B501" t="s">
        <v>9</v>
      </c>
      <c r="C501" t="s">
        <v>1320</v>
      </c>
      <c r="D501">
        <v>2025</v>
      </c>
      <c r="E501" t="s">
        <v>24</v>
      </c>
      <c r="F501" t="s">
        <v>1321</v>
      </c>
      <c r="G501" t="s">
        <v>36</v>
      </c>
      <c r="H501" s="1">
        <v>41490</v>
      </c>
      <c r="I501" t="s">
        <v>33</v>
      </c>
    </row>
    <row r="502" spans="1:10" x14ac:dyDescent="0.25">
      <c r="A502" t="str">
        <f>_xlfn.TEXTJOIN(" ",1,Licencje[[#This Row],[Nazwisko]],Licencje[[#This Row],[Imię]])</f>
        <v>MIRKOWSKA Alicja</v>
      </c>
      <c r="B502" t="s">
        <v>9</v>
      </c>
      <c r="C502" t="s">
        <v>1322</v>
      </c>
      <c r="D502">
        <v>2025</v>
      </c>
      <c r="E502" t="s">
        <v>24</v>
      </c>
      <c r="F502" t="s">
        <v>1323</v>
      </c>
      <c r="G502" t="s">
        <v>22</v>
      </c>
      <c r="H502" s="1">
        <v>41788</v>
      </c>
      <c r="I502" t="s">
        <v>98</v>
      </c>
      <c r="J502" t="s">
        <v>1324</v>
      </c>
    </row>
    <row r="503" spans="1:10" x14ac:dyDescent="0.25">
      <c r="A503" t="str">
        <f>_xlfn.TEXTJOIN(" ",1,Licencje[[#This Row],[Nazwisko]],Licencje[[#This Row],[Imię]])</f>
        <v>BEDNARZ Julianna</v>
      </c>
      <c r="B503" t="s">
        <v>9</v>
      </c>
      <c r="C503" t="s">
        <v>1325</v>
      </c>
      <c r="D503">
        <v>2025</v>
      </c>
      <c r="E503" t="s">
        <v>10</v>
      </c>
      <c r="F503" t="s">
        <v>1326</v>
      </c>
      <c r="G503" t="s">
        <v>541</v>
      </c>
      <c r="H503" s="1">
        <v>42344</v>
      </c>
      <c r="I503" t="s">
        <v>98</v>
      </c>
      <c r="J503" t="s">
        <v>1327</v>
      </c>
    </row>
    <row r="504" spans="1:10" x14ac:dyDescent="0.25">
      <c r="A504" t="str">
        <f>_xlfn.TEXTJOIN(" ",1,Licencje[[#This Row],[Nazwisko]],Licencje[[#This Row],[Imię]])</f>
        <v>WOJCIECHOWSKA Zofia</v>
      </c>
      <c r="B504" t="s">
        <v>9</v>
      </c>
      <c r="C504" t="s">
        <v>1328</v>
      </c>
      <c r="D504">
        <v>2025</v>
      </c>
      <c r="E504" t="s">
        <v>10</v>
      </c>
      <c r="F504" t="s">
        <v>359</v>
      </c>
      <c r="G504" t="s">
        <v>72</v>
      </c>
      <c r="H504" s="1">
        <v>42263</v>
      </c>
      <c r="I504" t="s">
        <v>98</v>
      </c>
      <c r="J504" t="s">
        <v>1195</v>
      </c>
    </row>
    <row r="505" spans="1:10" x14ac:dyDescent="0.25">
      <c r="A505" t="str">
        <f>_xlfn.TEXTJOIN(" ",1,Licencje[[#This Row],[Nazwisko]],Licencje[[#This Row],[Imię]])</f>
        <v>ŚLIWA Tymon</v>
      </c>
      <c r="B505" t="s">
        <v>14</v>
      </c>
      <c r="C505" t="s">
        <v>1329</v>
      </c>
      <c r="D505">
        <v>2025</v>
      </c>
      <c r="E505" t="s">
        <v>15</v>
      </c>
      <c r="F505" t="s">
        <v>1330</v>
      </c>
      <c r="G505" t="s">
        <v>196</v>
      </c>
      <c r="H505" s="1">
        <v>42117</v>
      </c>
      <c r="I505" t="s">
        <v>98</v>
      </c>
      <c r="J505" t="s">
        <v>1054</v>
      </c>
    </row>
    <row r="506" spans="1:10" x14ac:dyDescent="0.25">
      <c r="A506" t="str">
        <f>_xlfn.TEXTJOIN(" ",1,Licencje[[#This Row],[Nazwisko]],Licencje[[#This Row],[Imię]])</f>
        <v>MAZUR Amelia</v>
      </c>
      <c r="B506" t="s">
        <v>9</v>
      </c>
      <c r="C506" t="s">
        <v>1331</v>
      </c>
      <c r="D506">
        <v>2025</v>
      </c>
      <c r="E506" t="s">
        <v>10</v>
      </c>
      <c r="F506" t="s">
        <v>256</v>
      </c>
      <c r="G506" t="s">
        <v>86</v>
      </c>
      <c r="H506" s="1">
        <v>42450</v>
      </c>
      <c r="I506" t="s">
        <v>98</v>
      </c>
      <c r="J506" t="s">
        <v>1332</v>
      </c>
    </row>
    <row r="507" spans="1:10" x14ac:dyDescent="0.25">
      <c r="A507" t="str">
        <f>_xlfn.TEXTJOIN(" ",1,Licencje[[#This Row],[Nazwisko]],Licencje[[#This Row],[Imię]])</f>
        <v>HERDA Zuzanna</v>
      </c>
      <c r="B507" t="s">
        <v>9</v>
      </c>
      <c r="C507" t="s">
        <v>1333</v>
      </c>
      <c r="D507">
        <v>2025</v>
      </c>
      <c r="E507" t="s">
        <v>10</v>
      </c>
      <c r="F507" t="s">
        <v>1194</v>
      </c>
      <c r="G507" t="s">
        <v>23</v>
      </c>
      <c r="H507" s="1">
        <v>42342</v>
      </c>
      <c r="I507" t="s">
        <v>98</v>
      </c>
      <c r="J507" t="s">
        <v>1195</v>
      </c>
    </row>
    <row r="508" spans="1:10" x14ac:dyDescent="0.25">
      <c r="A508" t="str">
        <f>_xlfn.TEXTJOIN(" ",1,Licencje[[#This Row],[Nazwisko]],Licencje[[#This Row],[Imię]])</f>
        <v>ROGAL Tymoteusz</v>
      </c>
      <c r="B508" t="s">
        <v>14</v>
      </c>
      <c r="C508" t="s">
        <v>1334</v>
      </c>
      <c r="D508">
        <v>2025</v>
      </c>
      <c r="E508" t="s">
        <v>24</v>
      </c>
      <c r="F508" t="s">
        <v>1335</v>
      </c>
      <c r="G508" t="s">
        <v>230</v>
      </c>
      <c r="H508" s="1">
        <v>41736</v>
      </c>
      <c r="I508" t="s">
        <v>98</v>
      </c>
      <c r="J508" t="s">
        <v>1336</v>
      </c>
    </row>
    <row r="509" spans="1:10" x14ac:dyDescent="0.25">
      <c r="A509" t="str">
        <f>_xlfn.TEXTJOIN(" ",1,Licencje[[#This Row],[Nazwisko]],Licencje[[#This Row],[Imię]])</f>
        <v>POMYKAŁA Jagoda</v>
      </c>
      <c r="B509" t="s">
        <v>9</v>
      </c>
      <c r="C509" t="s">
        <v>1337</v>
      </c>
      <c r="D509">
        <v>2025</v>
      </c>
      <c r="E509" t="s">
        <v>24</v>
      </c>
      <c r="F509" t="s">
        <v>1338</v>
      </c>
      <c r="G509" t="s">
        <v>128</v>
      </c>
      <c r="H509" s="1">
        <v>41718</v>
      </c>
      <c r="I509" t="s">
        <v>52</v>
      </c>
      <c r="J509" t="s">
        <v>54</v>
      </c>
    </row>
    <row r="510" spans="1:10" x14ac:dyDescent="0.25">
      <c r="A510" t="str">
        <f>_xlfn.TEXTJOIN(" ",1,Licencje[[#This Row],[Nazwisko]],Licencje[[#This Row],[Imię]])</f>
        <v>MAŚNIAK Malwina</v>
      </c>
      <c r="B510" t="s">
        <v>9</v>
      </c>
      <c r="C510" t="s">
        <v>1339</v>
      </c>
      <c r="D510">
        <v>2025</v>
      </c>
      <c r="E510" t="s">
        <v>21</v>
      </c>
      <c r="F510" t="s">
        <v>1340</v>
      </c>
      <c r="G510" t="s">
        <v>51</v>
      </c>
      <c r="H510" s="1">
        <v>41241</v>
      </c>
      <c r="I510" t="s">
        <v>155</v>
      </c>
      <c r="J510" t="s">
        <v>1341</v>
      </c>
    </row>
    <row r="511" spans="1:10" x14ac:dyDescent="0.25">
      <c r="A511" t="str">
        <f>_xlfn.TEXTJOIN(" ",1,Licencje[[#This Row],[Nazwisko]],Licencje[[#This Row],[Imię]])</f>
        <v>MICHALIK Maja</v>
      </c>
      <c r="B511" t="s">
        <v>9</v>
      </c>
      <c r="C511" t="s">
        <v>1342</v>
      </c>
      <c r="D511">
        <v>2025</v>
      </c>
      <c r="E511" t="s">
        <v>430</v>
      </c>
      <c r="F511" t="s">
        <v>1343</v>
      </c>
      <c r="G511" t="s">
        <v>11</v>
      </c>
      <c r="H511" s="1">
        <v>42846</v>
      </c>
      <c r="I511" t="s">
        <v>155</v>
      </c>
      <c r="J511" t="s">
        <v>1344</v>
      </c>
    </row>
    <row r="512" spans="1:10" x14ac:dyDescent="0.25">
      <c r="A512" t="str">
        <f>_xlfn.TEXTJOIN(" ",1,Licencje[[#This Row],[Nazwisko]],Licencje[[#This Row],[Imię]])</f>
        <v>IZDEBSKI Tymon</v>
      </c>
      <c r="B512" t="s">
        <v>14</v>
      </c>
      <c r="C512" t="s">
        <v>1345</v>
      </c>
      <c r="D512">
        <v>2025</v>
      </c>
      <c r="E512" t="s">
        <v>430</v>
      </c>
      <c r="F512" t="s">
        <v>1006</v>
      </c>
      <c r="G512" t="s">
        <v>196</v>
      </c>
      <c r="H512" s="1">
        <v>42695</v>
      </c>
      <c r="I512" t="s">
        <v>155</v>
      </c>
      <c r="J512" t="s">
        <v>1346</v>
      </c>
    </row>
    <row r="513" spans="1:10" x14ac:dyDescent="0.25">
      <c r="A513" t="str">
        <f>_xlfn.TEXTJOIN(" ",1,Licencje[[#This Row],[Nazwisko]],Licencje[[#This Row],[Imię]])</f>
        <v>KRÓL Amelia</v>
      </c>
      <c r="B513" t="s">
        <v>9</v>
      </c>
      <c r="C513" t="s">
        <v>1347</v>
      </c>
      <c r="D513">
        <v>2025</v>
      </c>
      <c r="E513" t="s">
        <v>430</v>
      </c>
      <c r="F513" t="s">
        <v>363</v>
      </c>
      <c r="G513" t="s">
        <v>86</v>
      </c>
      <c r="H513" s="1">
        <v>42703</v>
      </c>
      <c r="I513" t="s">
        <v>96</v>
      </c>
    </row>
    <row r="514" spans="1:10" x14ac:dyDescent="0.25">
      <c r="A514" t="str">
        <f>_xlfn.TEXTJOIN(" ",1,Licencje[[#This Row],[Nazwisko]],Licencje[[#This Row],[Imię]])</f>
        <v>KUSHNEROV Myron</v>
      </c>
      <c r="B514" t="s">
        <v>14</v>
      </c>
      <c r="C514" t="s">
        <v>1348</v>
      </c>
      <c r="D514">
        <v>2025</v>
      </c>
      <c r="E514" t="s">
        <v>15</v>
      </c>
      <c r="F514" t="s">
        <v>1349</v>
      </c>
      <c r="G514" t="s">
        <v>1350</v>
      </c>
      <c r="H514" s="1">
        <v>41897</v>
      </c>
      <c r="I514" t="s">
        <v>96</v>
      </c>
      <c r="J514" t="s">
        <v>1351</v>
      </c>
    </row>
    <row r="515" spans="1:10" x14ac:dyDescent="0.25">
      <c r="A515" t="str">
        <f>_xlfn.TEXTJOIN(" ",1,Licencje[[#This Row],[Nazwisko]],Licencje[[#This Row],[Imię]])</f>
        <v>SMYKIEWICZ Franciszek</v>
      </c>
      <c r="B515" t="s">
        <v>14</v>
      </c>
      <c r="C515" t="s">
        <v>1352</v>
      </c>
      <c r="D515">
        <v>2025</v>
      </c>
      <c r="E515" t="s">
        <v>24</v>
      </c>
      <c r="F515" t="s">
        <v>1353</v>
      </c>
      <c r="G515" t="s">
        <v>157</v>
      </c>
      <c r="H515" s="1">
        <v>41646</v>
      </c>
      <c r="I515" t="s">
        <v>96</v>
      </c>
      <c r="J515" t="s">
        <v>1354</v>
      </c>
    </row>
    <row r="516" spans="1:10" x14ac:dyDescent="0.25">
      <c r="A516" t="str">
        <f>_xlfn.TEXTJOIN(" ",1,Licencje[[#This Row],[Nazwisko]],Licencje[[#This Row],[Imię]])</f>
        <v>SZCZYBELSKA Zuzanna</v>
      </c>
      <c r="B516" t="s">
        <v>9</v>
      </c>
      <c r="C516" t="s">
        <v>1355</v>
      </c>
      <c r="D516">
        <v>2025</v>
      </c>
      <c r="E516" t="s">
        <v>432</v>
      </c>
      <c r="F516" t="s">
        <v>1356</v>
      </c>
      <c r="G516" t="s">
        <v>23</v>
      </c>
      <c r="H516" s="1">
        <v>42965</v>
      </c>
      <c r="I516" t="s">
        <v>96</v>
      </c>
    </row>
    <row r="517" spans="1:10" x14ac:dyDescent="0.25">
      <c r="A517" t="str">
        <f>_xlfn.TEXTJOIN(" ",1,Licencje[[#This Row],[Nazwisko]],Licencje[[#This Row],[Imię]])</f>
        <v>SOSNOWSKA Maja</v>
      </c>
      <c r="B517" t="s">
        <v>9</v>
      </c>
      <c r="C517" t="s">
        <v>1460</v>
      </c>
      <c r="D517">
        <v>2025</v>
      </c>
      <c r="E517" t="s">
        <v>1498</v>
      </c>
      <c r="F517" t="s">
        <v>1461</v>
      </c>
      <c r="G517" t="s">
        <v>11</v>
      </c>
      <c r="H517" s="1">
        <v>39943</v>
      </c>
      <c r="I517" t="s">
        <v>50</v>
      </c>
    </row>
    <row r="518" spans="1:10" x14ac:dyDescent="0.25">
      <c r="A518" t="str">
        <f>_xlfn.TEXTJOIN(" ",1,Licencje[[#This Row],[Nazwisko]],Licencje[[#This Row],[Imię]])</f>
        <v>WITKOWSKA Zuzanna</v>
      </c>
      <c r="B518" t="s">
        <v>9</v>
      </c>
      <c r="C518" t="s">
        <v>1357</v>
      </c>
      <c r="D518">
        <v>2025</v>
      </c>
      <c r="E518" t="s">
        <v>1395</v>
      </c>
      <c r="F518" t="s">
        <v>352</v>
      </c>
      <c r="G518" t="s">
        <v>23</v>
      </c>
      <c r="H518" s="1">
        <v>40797</v>
      </c>
      <c r="I518" t="s">
        <v>50</v>
      </c>
      <c r="J518" t="s">
        <v>1358</v>
      </c>
    </row>
    <row r="519" spans="1:10" x14ac:dyDescent="0.25">
      <c r="A519" t="str">
        <f>_xlfn.TEXTJOIN(" ",1,Licencje[[#This Row],[Nazwisko]],Licencje[[#This Row],[Imię]])</f>
        <v>SŁABOSZ Tymon</v>
      </c>
      <c r="B519" t="s">
        <v>14</v>
      </c>
      <c r="C519" t="s">
        <v>1359</v>
      </c>
      <c r="D519">
        <v>2025</v>
      </c>
      <c r="E519" t="s">
        <v>10</v>
      </c>
      <c r="F519" t="s">
        <v>909</v>
      </c>
      <c r="G519" t="s">
        <v>196</v>
      </c>
      <c r="H519" s="1">
        <v>42206</v>
      </c>
      <c r="I519" t="s">
        <v>142</v>
      </c>
      <c r="J519" t="s">
        <v>1360</v>
      </c>
    </row>
    <row r="520" spans="1:10" x14ac:dyDescent="0.25">
      <c r="A520" t="str">
        <f>_xlfn.TEXTJOIN(" ",1,Licencje[[#This Row],[Nazwisko]],Licencje[[#This Row],[Imię]])</f>
        <v>LEBDOWICZ Zuzanna</v>
      </c>
      <c r="B520" t="s">
        <v>9</v>
      </c>
      <c r="C520" t="s">
        <v>1361</v>
      </c>
      <c r="D520">
        <v>2025</v>
      </c>
      <c r="E520" t="s">
        <v>15</v>
      </c>
      <c r="F520" t="s">
        <v>1362</v>
      </c>
      <c r="G520" t="s">
        <v>23</v>
      </c>
      <c r="H520" s="1">
        <v>42012</v>
      </c>
      <c r="I520" t="s">
        <v>142</v>
      </c>
      <c r="J520" t="s">
        <v>997</v>
      </c>
    </row>
    <row r="521" spans="1:10" x14ac:dyDescent="0.25">
      <c r="A521" t="str">
        <f>_xlfn.TEXTJOIN(" ",1,Licencje[[#This Row],[Nazwisko]],Licencje[[#This Row],[Imię]])</f>
        <v>GUT Amelia</v>
      </c>
      <c r="B521" t="s">
        <v>9</v>
      </c>
      <c r="C521" t="s">
        <v>2363</v>
      </c>
      <c r="D521">
        <v>2025</v>
      </c>
      <c r="E521" t="s">
        <v>15</v>
      </c>
      <c r="F521" t="s">
        <v>1708</v>
      </c>
      <c r="G521" t="s">
        <v>86</v>
      </c>
      <c r="H521" s="1">
        <v>42079</v>
      </c>
      <c r="I521" t="s">
        <v>1071</v>
      </c>
    </row>
    <row r="522" spans="1:10" x14ac:dyDescent="0.25">
      <c r="A522" t="str">
        <f>_xlfn.TEXTJOIN(" ",1,Licencje[[#This Row],[Nazwisko]],Licencje[[#This Row],[Imię]])</f>
        <v>BYSZEWSKI - KARPIEL Tymoteusz</v>
      </c>
      <c r="B522" t="s">
        <v>14</v>
      </c>
      <c r="C522" t="s">
        <v>2364</v>
      </c>
      <c r="D522">
        <v>2025</v>
      </c>
      <c r="E522" t="s">
        <v>15</v>
      </c>
      <c r="F522" t="s">
        <v>2365</v>
      </c>
      <c r="G522" t="s">
        <v>230</v>
      </c>
      <c r="H522" s="1">
        <v>42073</v>
      </c>
      <c r="I522" t="s">
        <v>1071</v>
      </c>
    </row>
    <row r="523" spans="1:10" x14ac:dyDescent="0.25">
      <c r="A523" t="str">
        <f>_xlfn.TEXTJOIN(" ",1,Licencje[[#This Row],[Nazwisko]],Licencje[[#This Row],[Imię]])</f>
        <v>GĄSIENICA - FRONEK Antonina</v>
      </c>
      <c r="B523" t="s">
        <v>9</v>
      </c>
      <c r="C523" t="s">
        <v>2366</v>
      </c>
      <c r="D523">
        <v>2025</v>
      </c>
      <c r="E523" t="s">
        <v>432</v>
      </c>
      <c r="F523" t="s">
        <v>2367</v>
      </c>
      <c r="G523" t="s">
        <v>108</v>
      </c>
      <c r="H523" s="1">
        <v>43123</v>
      </c>
      <c r="I523" t="s">
        <v>1071</v>
      </c>
    </row>
    <row r="524" spans="1:10" x14ac:dyDescent="0.25">
      <c r="A524" t="str">
        <f>_xlfn.TEXTJOIN(" ",1,Licencje[[#This Row],[Nazwisko]],Licencje[[#This Row],[Imię]])</f>
        <v>STANUCH Nadia</v>
      </c>
      <c r="B524" t="s">
        <v>9</v>
      </c>
      <c r="C524" t="s">
        <v>2368</v>
      </c>
      <c r="D524">
        <v>2025</v>
      </c>
      <c r="E524" t="s">
        <v>10</v>
      </c>
      <c r="F524" t="s">
        <v>2369</v>
      </c>
      <c r="G524" t="s">
        <v>189</v>
      </c>
      <c r="H524" s="1">
        <v>42478</v>
      </c>
      <c r="I524" t="s">
        <v>1071</v>
      </c>
    </row>
    <row r="525" spans="1:10" x14ac:dyDescent="0.25">
      <c r="A525" t="str">
        <f>_xlfn.TEXTJOIN(" ",1,Licencje[[#This Row],[Nazwisko]],Licencje[[#This Row],[Imię]])</f>
        <v>DZIEWANOWSKI Szymon</v>
      </c>
      <c r="B525" t="s">
        <v>14</v>
      </c>
      <c r="C525" t="s">
        <v>2371</v>
      </c>
      <c r="D525">
        <v>2025</v>
      </c>
      <c r="E525" t="s">
        <v>1441</v>
      </c>
      <c r="F525" t="s">
        <v>2372</v>
      </c>
      <c r="G525" t="s">
        <v>82</v>
      </c>
      <c r="H525" s="1">
        <v>40299</v>
      </c>
      <c r="I525" t="s">
        <v>40</v>
      </c>
      <c r="J525" t="s">
        <v>2370</v>
      </c>
    </row>
    <row r="526" spans="1:10" x14ac:dyDescent="0.25">
      <c r="A526" t="str">
        <f>_xlfn.TEXTJOIN(" ",1,Licencje[[#This Row],[Nazwisko]],Licencje[[#This Row],[Imię]])</f>
        <v>MARSZAŁEK Zofia</v>
      </c>
      <c r="B526" t="s">
        <v>9</v>
      </c>
      <c r="C526" t="s">
        <v>2374</v>
      </c>
      <c r="D526">
        <v>2025</v>
      </c>
      <c r="E526" t="s">
        <v>1441</v>
      </c>
      <c r="F526" t="s">
        <v>183</v>
      </c>
      <c r="G526" t="s">
        <v>72</v>
      </c>
      <c r="H526" s="1">
        <v>40358</v>
      </c>
      <c r="I526" t="s">
        <v>50</v>
      </c>
    </row>
    <row r="527" spans="1:10" x14ac:dyDescent="0.25">
      <c r="A527" t="str">
        <f>_xlfn.TEXTJOIN(" ",1,Licencje[[#This Row],[Nazwisko]],Licencje[[#This Row],[Imię]])</f>
        <v>MISIAKIEWICZ Natalia</v>
      </c>
      <c r="B527" t="s">
        <v>9</v>
      </c>
      <c r="C527" t="s">
        <v>2375</v>
      </c>
      <c r="D527">
        <v>2025</v>
      </c>
      <c r="E527" t="s">
        <v>15</v>
      </c>
      <c r="F527" t="s">
        <v>2376</v>
      </c>
      <c r="G527" t="s">
        <v>43</v>
      </c>
      <c r="H527" s="1">
        <v>42183</v>
      </c>
      <c r="I527" t="s">
        <v>166</v>
      </c>
    </row>
    <row r="528" spans="1:10" x14ac:dyDescent="0.25">
      <c r="A528" t="str">
        <f>_xlfn.TEXTJOIN(" ",1,Licencje[[#This Row],[Nazwisko]],Licencje[[#This Row],[Imię]])</f>
        <v>MISIAKIEWICZ Liwia</v>
      </c>
      <c r="B528" t="s">
        <v>9</v>
      </c>
      <c r="C528" t="s">
        <v>2377</v>
      </c>
      <c r="D528">
        <v>2025</v>
      </c>
      <c r="E528" t="s">
        <v>432</v>
      </c>
      <c r="F528" t="s">
        <v>2376</v>
      </c>
      <c r="G528" t="s">
        <v>2210</v>
      </c>
      <c r="H528" s="1">
        <v>42937</v>
      </c>
      <c r="I528" t="s">
        <v>166</v>
      </c>
    </row>
    <row r="529" spans="1:10" x14ac:dyDescent="0.25">
      <c r="A529" t="str">
        <f>_xlfn.TEXTJOIN(" ",1,Licencje[[#This Row],[Nazwisko]],Licencje[[#This Row],[Imię]])</f>
        <v>OSTROWSKA Nina</v>
      </c>
      <c r="B529" t="s">
        <v>9</v>
      </c>
      <c r="C529" t="s">
        <v>2378</v>
      </c>
      <c r="D529">
        <v>2025</v>
      </c>
      <c r="E529" t="s">
        <v>15</v>
      </c>
      <c r="F529" t="s">
        <v>249</v>
      </c>
      <c r="G529" t="s">
        <v>240</v>
      </c>
      <c r="H529" s="1">
        <v>42041</v>
      </c>
      <c r="I529" t="s">
        <v>166</v>
      </c>
    </row>
    <row r="530" spans="1:10" x14ac:dyDescent="0.25">
      <c r="A530" t="str">
        <f>_xlfn.TEXTJOIN(" ",1,Licencje[[#This Row],[Nazwisko]],Licencje[[#This Row],[Imię]])</f>
        <v>KUCAB Oliwia</v>
      </c>
      <c r="B530" t="s">
        <v>9</v>
      </c>
      <c r="C530" t="s">
        <v>2379</v>
      </c>
      <c r="D530">
        <v>2025</v>
      </c>
      <c r="E530" t="s">
        <v>15</v>
      </c>
      <c r="F530" t="s">
        <v>2380</v>
      </c>
      <c r="G530" t="s">
        <v>77</v>
      </c>
      <c r="H530" s="1">
        <v>42101</v>
      </c>
      <c r="I530" t="s">
        <v>517</v>
      </c>
      <c r="J530" t="s">
        <v>521</v>
      </c>
    </row>
    <row r="531" spans="1:10" x14ac:dyDescent="0.25">
      <c r="A531" t="str">
        <f>_xlfn.TEXTJOIN(" ",1,Licencje[[#This Row],[Nazwisko]],Licencje[[#This Row],[Imię]])</f>
        <v>SADOWSKA - PODGÓRNY Iga</v>
      </c>
      <c r="B531" t="s">
        <v>9</v>
      </c>
      <c r="C531" t="s">
        <v>2381</v>
      </c>
      <c r="D531">
        <v>2025</v>
      </c>
      <c r="E531" t="s">
        <v>10</v>
      </c>
      <c r="F531" t="s">
        <v>2382</v>
      </c>
      <c r="G531" t="s">
        <v>123</v>
      </c>
      <c r="H531" s="1">
        <v>42320</v>
      </c>
      <c r="I531" t="s">
        <v>517</v>
      </c>
      <c r="J531" t="s">
        <v>521</v>
      </c>
    </row>
    <row r="532" spans="1:10" x14ac:dyDescent="0.25">
      <c r="A532" t="str">
        <f>_xlfn.TEXTJOIN(" ",1,Licencje[[#This Row],[Nazwisko]],Licencje[[#This Row],[Imię]])</f>
        <v>SOŁTYSIK Oliwier</v>
      </c>
      <c r="B532" t="s">
        <v>14</v>
      </c>
      <c r="C532" t="s">
        <v>2383</v>
      </c>
      <c r="D532">
        <v>2025</v>
      </c>
      <c r="E532" t="s">
        <v>15</v>
      </c>
      <c r="F532" t="s">
        <v>2384</v>
      </c>
      <c r="G532" t="s">
        <v>222</v>
      </c>
      <c r="H532" s="1">
        <v>41904</v>
      </c>
      <c r="I532" t="s">
        <v>517</v>
      </c>
      <c r="J532" t="s">
        <v>521</v>
      </c>
    </row>
    <row r="533" spans="1:10" x14ac:dyDescent="0.25">
      <c r="A533" t="str">
        <f>_xlfn.TEXTJOIN(" ",1,Licencje[[#This Row],[Nazwisko]],Licencje[[#This Row],[Imię]])</f>
        <v>WÓJCIK Kinga</v>
      </c>
      <c r="B533" t="s">
        <v>9</v>
      </c>
      <c r="C533" t="s">
        <v>2385</v>
      </c>
      <c r="D533">
        <v>2025</v>
      </c>
      <c r="E533" t="s">
        <v>1441</v>
      </c>
      <c r="F533" t="s">
        <v>226</v>
      </c>
      <c r="G533" t="s">
        <v>20</v>
      </c>
      <c r="H533" s="1">
        <v>40065</v>
      </c>
      <c r="I533" t="s">
        <v>1415</v>
      </c>
    </row>
    <row r="534" spans="1:10" x14ac:dyDescent="0.25">
      <c r="A534" t="str">
        <f>_xlfn.TEXTJOIN(" ",1,Licencje[[#This Row],[Nazwisko]],Licencje[[#This Row],[Imię]])</f>
        <v>KLIMCZAK Maciej</v>
      </c>
      <c r="B534" t="s">
        <v>14</v>
      </c>
      <c r="C534" t="s">
        <v>2386</v>
      </c>
      <c r="D534">
        <v>2025</v>
      </c>
      <c r="E534" t="s">
        <v>1398</v>
      </c>
      <c r="F534" t="s">
        <v>2387</v>
      </c>
      <c r="G534" t="s">
        <v>75</v>
      </c>
      <c r="H534" s="1">
        <v>40371</v>
      </c>
      <c r="I534" t="s">
        <v>1415</v>
      </c>
    </row>
    <row r="535" spans="1:10" x14ac:dyDescent="0.25">
      <c r="A535" t="str">
        <f>_xlfn.TEXTJOIN(" ",1,Licencje[[#This Row],[Nazwisko]],Licencje[[#This Row],[Imię]])</f>
        <v>DAWIDOWSKI Kamil</v>
      </c>
      <c r="B535" t="s">
        <v>14</v>
      </c>
      <c r="C535" t="s">
        <v>2389</v>
      </c>
      <c r="D535">
        <v>2025</v>
      </c>
      <c r="E535" t="s">
        <v>1481</v>
      </c>
      <c r="F535" t="s">
        <v>2390</v>
      </c>
      <c r="G535" t="s">
        <v>1896</v>
      </c>
      <c r="H535" s="1">
        <v>38896</v>
      </c>
      <c r="I535" t="s">
        <v>33</v>
      </c>
    </row>
    <row r="536" spans="1:10" x14ac:dyDescent="0.25">
      <c r="A536" t="str">
        <f>_xlfn.TEXTJOIN(" ",1,Licencje[[#This Row],[Nazwisko]],Licencje[[#This Row],[Imię]])</f>
        <v>MAZURCZYK Łukasz</v>
      </c>
      <c r="B536" t="s">
        <v>14</v>
      </c>
      <c r="C536" t="s">
        <v>2391</v>
      </c>
      <c r="D536">
        <v>2025</v>
      </c>
      <c r="E536" t="s">
        <v>1428</v>
      </c>
      <c r="F536" t="s">
        <v>1250</v>
      </c>
      <c r="G536" t="s">
        <v>215</v>
      </c>
      <c r="H536" s="1">
        <v>38959</v>
      </c>
      <c r="I536" t="s">
        <v>33</v>
      </c>
    </row>
    <row r="537" spans="1:10" x14ac:dyDescent="0.25">
      <c r="A537" t="str">
        <f>_xlfn.TEXTJOIN(" ",1,Licencje[[#This Row],[Nazwisko]],Licencje[[#This Row],[Imię]])</f>
        <v>MOSZCZYŃSKI David</v>
      </c>
      <c r="B537" t="s">
        <v>14</v>
      </c>
      <c r="C537" t="s">
        <v>2392</v>
      </c>
      <c r="D537">
        <v>2025</v>
      </c>
      <c r="E537" t="s">
        <v>1398</v>
      </c>
      <c r="F537" t="s">
        <v>2393</v>
      </c>
      <c r="G537" t="s">
        <v>2394</v>
      </c>
      <c r="H537" s="1">
        <v>40594</v>
      </c>
      <c r="I537" t="s">
        <v>33</v>
      </c>
    </row>
    <row r="538" spans="1:10" x14ac:dyDescent="0.25">
      <c r="A538" t="str">
        <f>_xlfn.TEXTJOIN(" ",1,Licencje[[#This Row],[Nazwisko]],Licencje[[#This Row],[Imię]])</f>
        <v>BIRECKI Tymon</v>
      </c>
      <c r="B538" t="s">
        <v>14</v>
      </c>
      <c r="C538" t="s">
        <v>2395</v>
      </c>
      <c r="D538">
        <v>2025</v>
      </c>
      <c r="E538" t="s">
        <v>432</v>
      </c>
      <c r="F538" t="s">
        <v>2396</v>
      </c>
      <c r="G538" t="s">
        <v>196</v>
      </c>
      <c r="H538" s="1">
        <v>43586</v>
      </c>
      <c r="I538" t="s">
        <v>166</v>
      </c>
    </row>
    <row r="539" spans="1:10" x14ac:dyDescent="0.25">
      <c r="A539" t="str">
        <f>_xlfn.TEXTJOIN(" ",1,Licencje[[#This Row],[Nazwisko]],Licencje[[#This Row],[Imię]])</f>
        <v>PTASZNIK Jana</v>
      </c>
      <c r="B539" t="s">
        <v>9</v>
      </c>
      <c r="C539" t="s">
        <v>2397</v>
      </c>
      <c r="D539">
        <v>2025</v>
      </c>
      <c r="E539" t="s">
        <v>24</v>
      </c>
      <c r="F539" t="s">
        <v>2398</v>
      </c>
      <c r="G539" t="s">
        <v>319</v>
      </c>
      <c r="H539" s="1">
        <v>41705</v>
      </c>
      <c r="I539" t="s">
        <v>166</v>
      </c>
    </row>
    <row r="540" spans="1:10" x14ac:dyDescent="0.25">
      <c r="A540" t="str">
        <f>_xlfn.TEXTJOIN(" ",1,Licencje[[#This Row],[Nazwisko]],Licencje[[#This Row],[Imię]])</f>
        <v>BAŃCZYK Matylda</v>
      </c>
      <c r="B540" t="s">
        <v>9</v>
      </c>
      <c r="C540" t="s">
        <v>2399</v>
      </c>
      <c r="D540">
        <v>2025</v>
      </c>
      <c r="E540" t="s">
        <v>10</v>
      </c>
      <c r="F540" t="s">
        <v>2400</v>
      </c>
      <c r="G540" t="s">
        <v>1927</v>
      </c>
      <c r="H540" s="1">
        <v>42438</v>
      </c>
      <c r="I540" t="s">
        <v>166</v>
      </c>
    </row>
    <row r="541" spans="1:10" x14ac:dyDescent="0.25">
      <c r="A541" t="str">
        <f>_xlfn.TEXTJOIN(" ",1,Licencje[[#This Row],[Nazwisko]],Licencje[[#This Row],[Imię]])</f>
        <v>KANIA Bruno</v>
      </c>
      <c r="B541" t="s">
        <v>14</v>
      </c>
      <c r="C541" t="s">
        <v>2401</v>
      </c>
      <c r="D541">
        <v>2025</v>
      </c>
      <c r="E541" t="s">
        <v>432</v>
      </c>
      <c r="F541" t="s">
        <v>208</v>
      </c>
      <c r="G541" t="s">
        <v>2402</v>
      </c>
      <c r="H541" s="1">
        <v>43508</v>
      </c>
      <c r="I541" t="s">
        <v>166</v>
      </c>
    </row>
    <row r="542" spans="1:10" x14ac:dyDescent="0.25">
      <c r="A542" t="str">
        <f>_xlfn.TEXTJOIN(" ",1,Licencje[[#This Row],[Nazwisko]],Licencje[[#This Row],[Imię]])</f>
        <v>KILAR Rafał</v>
      </c>
      <c r="B542" t="s">
        <v>14</v>
      </c>
      <c r="C542" t="s">
        <v>2403</v>
      </c>
      <c r="D542">
        <v>2025</v>
      </c>
      <c r="E542" t="s">
        <v>15</v>
      </c>
      <c r="F542" t="s">
        <v>2404</v>
      </c>
      <c r="G542" t="s">
        <v>262</v>
      </c>
      <c r="H542" s="1">
        <v>41845</v>
      </c>
      <c r="I542" t="s">
        <v>155</v>
      </c>
      <c r="J542" t="s">
        <v>600</v>
      </c>
    </row>
    <row r="543" spans="1:10" x14ac:dyDescent="0.25">
      <c r="A543" t="str">
        <f>_xlfn.TEXTJOIN(" ",1,Licencje[[#This Row],[Nazwisko]],Licencje[[#This Row],[Imię]])</f>
        <v>JĘDRYSIAK Tomasz</v>
      </c>
      <c r="B543" t="s">
        <v>14</v>
      </c>
      <c r="C543" t="s">
        <v>2407</v>
      </c>
      <c r="D543">
        <v>2025</v>
      </c>
      <c r="E543" t="s">
        <v>1395</v>
      </c>
      <c r="F543" t="s">
        <v>2408</v>
      </c>
      <c r="G543" t="s">
        <v>110</v>
      </c>
      <c r="H543" s="1">
        <v>41072</v>
      </c>
      <c r="I543" t="s">
        <v>151</v>
      </c>
      <c r="J543" t="s">
        <v>212</v>
      </c>
    </row>
    <row r="544" spans="1:10" x14ac:dyDescent="0.25">
      <c r="A544" t="str">
        <f>_xlfn.TEXTJOIN(" ",1,Licencje[[#This Row],[Nazwisko]],Licencje[[#This Row],[Imię]])</f>
        <v>DYNDA Jakub</v>
      </c>
      <c r="B544" t="s">
        <v>14</v>
      </c>
      <c r="C544" t="s">
        <v>2409</v>
      </c>
      <c r="D544">
        <v>2025</v>
      </c>
      <c r="E544" t="s">
        <v>24</v>
      </c>
      <c r="F544" t="s">
        <v>2410</v>
      </c>
      <c r="G544" t="s">
        <v>47</v>
      </c>
      <c r="H544" s="1">
        <v>41723</v>
      </c>
      <c r="I544" t="s">
        <v>217</v>
      </c>
      <c r="J544" t="s">
        <v>895</v>
      </c>
    </row>
    <row r="545" spans="1:10" x14ac:dyDescent="0.25">
      <c r="A545" t="str">
        <f>_xlfn.TEXTJOIN(" ",1,Licencje[[#This Row],[Nazwisko]],Licencje[[#This Row],[Imię]])</f>
        <v>SYCH Aleksandra</v>
      </c>
      <c r="B545" t="s">
        <v>9</v>
      </c>
      <c r="C545" t="s">
        <v>2411</v>
      </c>
      <c r="D545">
        <v>2025</v>
      </c>
      <c r="E545" t="s">
        <v>10</v>
      </c>
      <c r="F545" t="s">
        <v>1100</v>
      </c>
      <c r="G545" t="s">
        <v>19</v>
      </c>
      <c r="H545" s="1">
        <v>42339</v>
      </c>
      <c r="I545" t="s">
        <v>52</v>
      </c>
      <c r="J545" t="s">
        <v>1097</v>
      </c>
    </row>
    <row r="546" spans="1:10" x14ac:dyDescent="0.25">
      <c r="A546" t="str">
        <f>_xlfn.TEXTJOIN(" ",1,Licencje[[#This Row],[Nazwisko]],Licencje[[#This Row],[Imię]])</f>
        <v>KOZŁOWSKA Aurelia</v>
      </c>
      <c r="B546" t="s">
        <v>9</v>
      </c>
      <c r="C546" t="s">
        <v>2412</v>
      </c>
      <c r="D546">
        <v>2025</v>
      </c>
      <c r="E546" t="s">
        <v>10</v>
      </c>
      <c r="F546" t="s">
        <v>787</v>
      </c>
      <c r="G546" t="s">
        <v>210</v>
      </c>
      <c r="H546" s="1">
        <v>42350</v>
      </c>
      <c r="I546" t="s">
        <v>140</v>
      </c>
      <c r="J546" t="s">
        <v>2413</v>
      </c>
    </row>
    <row r="547" spans="1:10" x14ac:dyDescent="0.25">
      <c r="A547" t="str">
        <f>_xlfn.TEXTJOIN(" ",1,Licencje[[#This Row],[Nazwisko]],Licencje[[#This Row],[Imię]])</f>
        <v>PRZYŁUCKA Zofia</v>
      </c>
      <c r="B547" t="s">
        <v>9</v>
      </c>
      <c r="C547" t="s">
        <v>2414</v>
      </c>
      <c r="D547">
        <v>2025</v>
      </c>
      <c r="E547" t="s">
        <v>24</v>
      </c>
      <c r="F547" t="s">
        <v>2415</v>
      </c>
      <c r="G547" t="s">
        <v>72</v>
      </c>
      <c r="H547" s="1">
        <v>41623</v>
      </c>
      <c r="I547" t="s">
        <v>140</v>
      </c>
      <c r="J547" t="s">
        <v>2416</v>
      </c>
    </row>
    <row r="548" spans="1:10" x14ac:dyDescent="0.25">
      <c r="A548" t="str">
        <f>_xlfn.TEXTJOIN(" ",1,Licencje[[#This Row],[Nazwisko]],Licencje[[#This Row],[Imię]])</f>
        <v>LANGIEWICZ Lena</v>
      </c>
      <c r="B548" t="s">
        <v>9</v>
      </c>
      <c r="C548" t="s">
        <v>2438</v>
      </c>
      <c r="D548">
        <v>2025</v>
      </c>
      <c r="E548" t="s">
        <v>15</v>
      </c>
      <c r="F548" t="s">
        <v>2439</v>
      </c>
      <c r="G548" t="s">
        <v>87</v>
      </c>
      <c r="H548" s="1">
        <v>42093</v>
      </c>
      <c r="I548" t="s">
        <v>98</v>
      </c>
      <c r="J548" t="s">
        <v>1051</v>
      </c>
    </row>
    <row r="549" spans="1:10" x14ac:dyDescent="0.25">
      <c r="A549" t="str">
        <f>_xlfn.TEXTJOIN(" ",1,Licencje[[#This Row],[Nazwisko]],Licencje[[#This Row],[Imię]])</f>
        <v>SZWAJKA Hanna</v>
      </c>
      <c r="B549" t="s">
        <v>9</v>
      </c>
      <c r="C549" t="s">
        <v>2440</v>
      </c>
      <c r="D549">
        <v>2025</v>
      </c>
      <c r="E549" t="s">
        <v>10</v>
      </c>
      <c r="F549" t="s">
        <v>690</v>
      </c>
      <c r="G549" t="s">
        <v>122</v>
      </c>
      <c r="H549" s="1">
        <v>42517</v>
      </c>
      <c r="I549" t="s">
        <v>98</v>
      </c>
      <c r="J549" t="s">
        <v>2441</v>
      </c>
    </row>
    <row r="550" spans="1:10" x14ac:dyDescent="0.25">
      <c r="A550" t="str">
        <f>_xlfn.TEXTJOIN(" ",1,Licencje[[#This Row],[Nazwisko]],Licencje[[#This Row],[Imię]])</f>
        <v>KRUCZEK Zofia</v>
      </c>
      <c r="B550" t="s">
        <v>9</v>
      </c>
      <c r="C550" t="s">
        <v>2442</v>
      </c>
      <c r="D550">
        <v>2025</v>
      </c>
      <c r="E550" t="s">
        <v>432</v>
      </c>
      <c r="F550" t="s">
        <v>2443</v>
      </c>
      <c r="G550" t="s">
        <v>72</v>
      </c>
      <c r="H550" s="1">
        <v>43308</v>
      </c>
      <c r="I550" t="s">
        <v>315</v>
      </c>
    </row>
    <row r="551" spans="1:10" x14ac:dyDescent="0.25">
      <c r="A551" t="str">
        <f>_xlfn.TEXTJOIN(" ",1,Licencje[[#This Row],[Nazwisko]],Licencje[[#This Row],[Imię]])</f>
        <v>MINIAS Nela</v>
      </c>
      <c r="B551" t="s">
        <v>9</v>
      </c>
      <c r="C551" t="s">
        <v>2444</v>
      </c>
      <c r="D551">
        <v>2025</v>
      </c>
      <c r="E551" t="s">
        <v>432</v>
      </c>
      <c r="F551" t="s">
        <v>803</v>
      </c>
      <c r="G551" t="s">
        <v>474</v>
      </c>
      <c r="H551" s="1">
        <v>43109</v>
      </c>
      <c r="I551" t="s">
        <v>315</v>
      </c>
    </row>
    <row r="552" spans="1:10" x14ac:dyDescent="0.25">
      <c r="A552" t="str">
        <f>_xlfn.TEXTJOIN(" ",1,Licencje[[#This Row],[Nazwisko]],Licencje[[#This Row],[Imię]])</f>
        <v>MINIAS Tymon</v>
      </c>
      <c r="B552" t="s">
        <v>14</v>
      </c>
      <c r="C552" t="s">
        <v>2445</v>
      </c>
      <c r="D552">
        <v>2025</v>
      </c>
      <c r="E552" t="s">
        <v>432</v>
      </c>
      <c r="F552" t="s">
        <v>803</v>
      </c>
      <c r="G552" t="s">
        <v>196</v>
      </c>
      <c r="H552" s="1">
        <v>43109</v>
      </c>
      <c r="I552" t="s">
        <v>315</v>
      </c>
    </row>
    <row r="553" spans="1:10" x14ac:dyDescent="0.25">
      <c r="A553" t="str">
        <f>_xlfn.TEXTJOIN(" ",1,Licencje[[#This Row],[Nazwisko]],Licencje[[#This Row],[Imię]])</f>
        <v>PIWOWARCZYK Maria</v>
      </c>
      <c r="B553" t="s">
        <v>9</v>
      </c>
      <c r="C553" t="s">
        <v>2446</v>
      </c>
      <c r="D553">
        <v>2025</v>
      </c>
      <c r="E553" t="s">
        <v>432</v>
      </c>
      <c r="F553" t="s">
        <v>2447</v>
      </c>
      <c r="G553" t="s">
        <v>146</v>
      </c>
      <c r="H553" s="1">
        <v>43114</v>
      </c>
      <c r="I553" t="s">
        <v>315</v>
      </c>
      <c r="J553" t="s">
        <v>1152</v>
      </c>
    </row>
    <row r="554" spans="1:10" x14ac:dyDescent="0.25">
      <c r="A554" t="str">
        <f>_xlfn.TEXTJOIN(" ",1,Licencje[[#This Row],[Nazwisko]],Licencje[[#This Row],[Imię]])</f>
        <v>ZIELIŃSKA Julia</v>
      </c>
      <c r="B554" t="s">
        <v>9</v>
      </c>
      <c r="C554" t="s">
        <v>2448</v>
      </c>
      <c r="D554">
        <v>2025</v>
      </c>
      <c r="E554" t="s">
        <v>432</v>
      </c>
      <c r="F554" t="s">
        <v>836</v>
      </c>
      <c r="G554" t="s">
        <v>64</v>
      </c>
      <c r="H554" s="1">
        <v>42992</v>
      </c>
      <c r="I554" t="s">
        <v>315</v>
      </c>
      <c r="J554" t="s">
        <v>1152</v>
      </c>
    </row>
    <row r="555" spans="1:10" x14ac:dyDescent="0.25">
      <c r="A555" t="str">
        <f>_xlfn.TEXTJOIN(" ",1,Licencje[[#This Row],[Nazwisko]],Licencje[[#This Row],[Imię]])</f>
        <v>BOREK Alan</v>
      </c>
      <c r="B555" t="s">
        <v>14</v>
      </c>
      <c r="C555" t="s">
        <v>2449</v>
      </c>
      <c r="D555">
        <v>2025</v>
      </c>
      <c r="E555" t="s">
        <v>432</v>
      </c>
      <c r="F555" t="s">
        <v>2450</v>
      </c>
      <c r="G555" t="s">
        <v>1916</v>
      </c>
      <c r="H555" s="1">
        <v>43222</v>
      </c>
      <c r="I555" t="s">
        <v>315</v>
      </c>
      <c r="J555" t="s">
        <v>2451</v>
      </c>
    </row>
    <row r="556" spans="1:10" x14ac:dyDescent="0.25">
      <c r="A556" t="str">
        <f>_xlfn.TEXTJOIN(" ",1,Licencje[[#This Row],[Nazwisko]],Licencje[[#This Row],[Imię]])</f>
        <v>BOREK Nikola</v>
      </c>
      <c r="B556" t="s">
        <v>9</v>
      </c>
      <c r="C556" t="s">
        <v>2452</v>
      </c>
      <c r="D556">
        <v>2025</v>
      </c>
      <c r="E556" t="s">
        <v>430</v>
      </c>
      <c r="F556" t="s">
        <v>2450</v>
      </c>
      <c r="G556" t="s">
        <v>125</v>
      </c>
      <c r="H556" s="1">
        <v>42862</v>
      </c>
      <c r="I556" t="s">
        <v>315</v>
      </c>
      <c r="J556" t="s">
        <v>2451</v>
      </c>
    </row>
    <row r="557" spans="1:10" x14ac:dyDescent="0.25">
      <c r="A557" t="str">
        <f>_xlfn.TEXTJOIN(" ",1,Licencje[[#This Row],[Nazwisko]],Licencje[[#This Row],[Imię]])</f>
        <v>STAŃCZAK Aleksander</v>
      </c>
      <c r="B557" t="s">
        <v>14</v>
      </c>
      <c r="C557" t="s">
        <v>2453</v>
      </c>
      <c r="D557">
        <v>2025</v>
      </c>
      <c r="E557" t="s">
        <v>10</v>
      </c>
      <c r="F557" t="s">
        <v>2454</v>
      </c>
      <c r="G557" t="s">
        <v>35</v>
      </c>
      <c r="H557" s="1">
        <v>42313</v>
      </c>
      <c r="I557" t="s">
        <v>315</v>
      </c>
      <c r="J557" t="s">
        <v>2455</v>
      </c>
    </row>
    <row r="558" spans="1:10" x14ac:dyDescent="0.25">
      <c r="A558" t="str">
        <f>_xlfn.TEXTJOIN(" ",1,Licencje[[#This Row],[Nazwisko]],Licencje[[#This Row],[Imię]])</f>
        <v>PEŁKA Julia</v>
      </c>
      <c r="B558" t="s">
        <v>9</v>
      </c>
      <c r="C558" t="s">
        <v>2456</v>
      </c>
      <c r="D558">
        <v>2025</v>
      </c>
      <c r="E558" t="s">
        <v>1428</v>
      </c>
      <c r="F558" t="s">
        <v>2457</v>
      </c>
      <c r="G558" t="s">
        <v>64</v>
      </c>
      <c r="H558" s="1">
        <v>39204</v>
      </c>
      <c r="I558" t="s">
        <v>315</v>
      </c>
      <c r="J558" t="s">
        <v>2458</v>
      </c>
    </row>
    <row r="559" spans="1:10" x14ac:dyDescent="0.25">
      <c r="A559" t="str">
        <f>_xlfn.TEXTJOIN(" ",1,Licencje[[#This Row],[Nazwisko]],Licencje[[#This Row],[Imię]])</f>
        <v>MYRDA Kacper</v>
      </c>
      <c r="B559" t="s">
        <v>14</v>
      </c>
      <c r="C559" t="s">
        <v>2459</v>
      </c>
      <c r="D559">
        <v>2025</v>
      </c>
      <c r="E559" t="s">
        <v>15</v>
      </c>
      <c r="F559" t="s">
        <v>2460</v>
      </c>
      <c r="G559" t="s">
        <v>70</v>
      </c>
      <c r="H559" s="1">
        <v>41941</v>
      </c>
      <c r="I559" t="s">
        <v>130</v>
      </c>
      <c r="J559" t="s">
        <v>2461</v>
      </c>
    </row>
    <row r="560" spans="1:10" x14ac:dyDescent="0.25">
      <c r="A560" t="str">
        <f>_xlfn.TEXTJOIN(" ",1,Licencje[[#This Row],[Nazwisko]],Licencje[[#This Row],[Imię]])</f>
        <v>PIENIĄŻEK Amelia</v>
      </c>
      <c r="B560" t="s">
        <v>9</v>
      </c>
      <c r="C560" t="s">
        <v>2463</v>
      </c>
      <c r="D560">
        <v>2025</v>
      </c>
      <c r="E560" t="s">
        <v>10</v>
      </c>
      <c r="F560" t="s">
        <v>2465</v>
      </c>
      <c r="G560" t="s">
        <v>86</v>
      </c>
      <c r="H560" s="1">
        <v>42505</v>
      </c>
      <c r="I560" t="s">
        <v>142</v>
      </c>
      <c r="J560" t="s">
        <v>2406</v>
      </c>
    </row>
    <row r="561" spans="1:10" x14ac:dyDescent="0.25">
      <c r="A561" t="str">
        <f>_xlfn.TEXTJOIN(" ",1,Licencje[[#This Row],[Nazwisko]],Licencje[[#This Row],[Imię]])</f>
        <v>PARCZEWSKA Karolina</v>
      </c>
      <c r="B561" t="s">
        <v>9</v>
      </c>
      <c r="C561" t="s">
        <v>3072</v>
      </c>
      <c r="D561">
        <v>2025</v>
      </c>
      <c r="E561" t="s">
        <v>1514</v>
      </c>
      <c r="F561" t="s">
        <v>3073</v>
      </c>
      <c r="G561" t="s">
        <v>58</v>
      </c>
      <c r="H561" s="1">
        <v>38265</v>
      </c>
      <c r="I561" t="s">
        <v>33</v>
      </c>
    </row>
    <row r="562" spans="1:10" x14ac:dyDescent="0.25">
      <c r="A562" t="str">
        <f>_xlfn.TEXTJOIN(" ",1,Licencje[[#This Row],[Nazwisko]],Licencje[[#This Row],[Imię]])</f>
        <v>KONOPKO Maria</v>
      </c>
      <c r="B562" t="s">
        <v>9</v>
      </c>
      <c r="C562" t="s">
        <v>3074</v>
      </c>
      <c r="D562">
        <v>2025</v>
      </c>
      <c r="E562" t="s">
        <v>430</v>
      </c>
      <c r="F562" t="s">
        <v>1728</v>
      </c>
      <c r="G562" t="s">
        <v>146</v>
      </c>
      <c r="H562" s="1">
        <v>42755</v>
      </c>
      <c r="I562" t="s">
        <v>33</v>
      </c>
    </row>
    <row r="563" spans="1:10" x14ac:dyDescent="0.25">
      <c r="A563" t="str">
        <f>_xlfn.TEXTJOIN(" ",1,Licencje[[#This Row],[Nazwisko]],Licencje[[#This Row],[Imię]])</f>
        <v>MILCZAREK Hanna</v>
      </c>
      <c r="B563" t="s">
        <v>9</v>
      </c>
      <c r="C563" t="s">
        <v>3075</v>
      </c>
      <c r="D563">
        <v>2025</v>
      </c>
      <c r="E563" t="s">
        <v>21</v>
      </c>
      <c r="F563" t="s">
        <v>620</v>
      </c>
      <c r="G563" t="s">
        <v>122</v>
      </c>
      <c r="H563" s="1">
        <v>41093</v>
      </c>
      <c r="I563" t="s">
        <v>97</v>
      </c>
      <c r="J563" t="s">
        <v>3076</v>
      </c>
    </row>
    <row r="564" spans="1:10" x14ac:dyDescent="0.25">
      <c r="A564" t="str">
        <f>_xlfn.TEXTJOIN(" ",1,Licencje[[#This Row],[Nazwisko]],Licencje[[#This Row],[Imię]])</f>
        <v>KĘDZIOR Oliwia</v>
      </c>
      <c r="B564" t="s">
        <v>9</v>
      </c>
      <c r="C564" t="s">
        <v>3077</v>
      </c>
      <c r="D564">
        <v>2025</v>
      </c>
      <c r="E564" t="s">
        <v>21</v>
      </c>
      <c r="F564" t="s">
        <v>1047</v>
      </c>
      <c r="G564" t="s">
        <v>77</v>
      </c>
      <c r="H564" s="1">
        <v>41247</v>
      </c>
      <c r="I564" t="s">
        <v>12</v>
      </c>
    </row>
    <row r="565" spans="1:10" x14ac:dyDescent="0.25">
      <c r="A565" t="str">
        <f>_xlfn.TEXTJOIN(" ",1,Licencje[[#This Row],[Nazwisko]],Licencje[[#This Row],[Imię]])</f>
        <v>PUCHALIK Anna</v>
      </c>
      <c r="B565" t="s">
        <v>9</v>
      </c>
      <c r="C565" t="s">
        <v>3078</v>
      </c>
      <c r="D565">
        <v>2025</v>
      </c>
      <c r="E565" t="s">
        <v>430</v>
      </c>
      <c r="F565" t="s">
        <v>3079</v>
      </c>
      <c r="G565" t="s">
        <v>13</v>
      </c>
      <c r="H565" s="1">
        <v>42676</v>
      </c>
      <c r="I565" t="s">
        <v>12</v>
      </c>
    </row>
    <row r="566" spans="1:10" x14ac:dyDescent="0.25">
      <c r="A566" t="str">
        <f>_xlfn.TEXTJOIN(" ",1,Licencje[[#This Row],[Nazwisko]],Licencje[[#This Row],[Imię]])</f>
        <v>KULIS Hanna</v>
      </c>
      <c r="B566" t="s">
        <v>9</v>
      </c>
      <c r="C566" t="s">
        <v>3080</v>
      </c>
      <c r="D566">
        <v>2025</v>
      </c>
      <c r="E566" t="s">
        <v>21</v>
      </c>
      <c r="F566" t="s">
        <v>3081</v>
      </c>
      <c r="G566" t="s">
        <v>122</v>
      </c>
      <c r="H566" s="1">
        <v>41438</v>
      </c>
      <c r="I566" t="s">
        <v>17</v>
      </c>
    </row>
    <row r="567" spans="1:10" x14ac:dyDescent="0.25">
      <c r="A567" t="str">
        <f>_xlfn.TEXTJOIN(" ",1,Licencje[[#This Row],[Nazwisko]],Licencje[[#This Row],[Imię]])</f>
        <v>LEŚNY Zofia</v>
      </c>
      <c r="B567" t="s">
        <v>9</v>
      </c>
      <c r="C567" t="s">
        <v>3082</v>
      </c>
      <c r="D567">
        <v>2025</v>
      </c>
      <c r="E567" t="s">
        <v>430</v>
      </c>
      <c r="F567" t="s">
        <v>1069</v>
      </c>
      <c r="G567" t="s">
        <v>72</v>
      </c>
      <c r="H567" s="1">
        <v>42775</v>
      </c>
      <c r="I567" t="s">
        <v>17</v>
      </c>
    </row>
    <row r="568" spans="1:10" x14ac:dyDescent="0.25">
      <c r="A568" t="str">
        <f>_xlfn.TEXTJOIN(" ",1,Licencje[[#This Row],[Nazwisko]],Licencje[[#This Row],[Imię]])</f>
        <v>SULISZ Zuzanna</v>
      </c>
      <c r="B568" t="s">
        <v>9</v>
      </c>
      <c r="C568" t="s">
        <v>3083</v>
      </c>
      <c r="D568">
        <v>2025</v>
      </c>
      <c r="E568" t="s">
        <v>430</v>
      </c>
      <c r="F568" t="s">
        <v>3084</v>
      </c>
      <c r="G568" t="s">
        <v>23</v>
      </c>
      <c r="H568" s="1">
        <v>42636</v>
      </c>
      <c r="I568" t="s">
        <v>89</v>
      </c>
      <c r="J568" t="s">
        <v>241</v>
      </c>
    </row>
    <row r="569" spans="1:10" x14ac:dyDescent="0.25">
      <c r="A569" t="str">
        <f>_xlfn.TEXTJOIN(" ",1,Licencje[[#This Row],[Nazwisko]],Licencje[[#This Row],[Imię]])</f>
        <v>RYTEL-SIŁKA Kalina</v>
      </c>
      <c r="B569" t="s">
        <v>9</v>
      </c>
      <c r="C569" t="s">
        <v>3085</v>
      </c>
      <c r="D569">
        <v>2025</v>
      </c>
      <c r="E569" t="s">
        <v>10</v>
      </c>
      <c r="F569" t="s">
        <v>3086</v>
      </c>
      <c r="G569" t="s">
        <v>316</v>
      </c>
      <c r="H569" s="1">
        <v>42432</v>
      </c>
      <c r="I569" t="s">
        <v>89</v>
      </c>
      <c r="J569" t="s">
        <v>241</v>
      </c>
    </row>
    <row r="570" spans="1:10" x14ac:dyDescent="0.25">
      <c r="A570" t="str">
        <f>_xlfn.TEXTJOIN(" ",1,Licencje[[#This Row],[Nazwisko]],Licencje[[#This Row],[Imię]])</f>
        <v>RYBAK Vladyslav</v>
      </c>
      <c r="B570" t="s">
        <v>14</v>
      </c>
      <c r="C570" t="s">
        <v>3087</v>
      </c>
      <c r="D570">
        <v>2025</v>
      </c>
      <c r="E570" t="s">
        <v>432</v>
      </c>
      <c r="F570" t="s">
        <v>258</v>
      </c>
      <c r="G570" t="s">
        <v>3088</v>
      </c>
      <c r="H570" s="1">
        <v>43032</v>
      </c>
      <c r="I570" t="s">
        <v>89</v>
      </c>
    </row>
    <row r="571" spans="1:10" x14ac:dyDescent="0.25">
      <c r="A571" t="str">
        <f>_xlfn.TEXTJOIN(" ",1,Licencje[[#This Row],[Nazwisko]],Licencje[[#This Row],[Imię]])</f>
        <v>ROSOKHA Kamil</v>
      </c>
      <c r="B571" t="s">
        <v>14</v>
      </c>
      <c r="C571" t="s">
        <v>3089</v>
      </c>
      <c r="D571">
        <v>2025</v>
      </c>
      <c r="E571" t="s">
        <v>432</v>
      </c>
      <c r="F571" t="s">
        <v>3090</v>
      </c>
      <c r="G571" t="s">
        <v>1896</v>
      </c>
      <c r="H571" s="1">
        <v>42959</v>
      </c>
      <c r="I571" t="s">
        <v>89</v>
      </c>
      <c r="J571" t="s">
        <v>241</v>
      </c>
    </row>
    <row r="572" spans="1:10" x14ac:dyDescent="0.25">
      <c r="A572" t="str">
        <f>_xlfn.TEXTJOIN(" ",1,Licencje[[#This Row],[Nazwisko]],Licencje[[#This Row],[Imię]])</f>
        <v>REKIEĆ Ida</v>
      </c>
      <c r="B572" t="s">
        <v>9</v>
      </c>
      <c r="C572" t="s">
        <v>3091</v>
      </c>
      <c r="D572">
        <v>2025</v>
      </c>
      <c r="E572" t="s">
        <v>430</v>
      </c>
      <c r="F572" t="s">
        <v>3092</v>
      </c>
      <c r="G572" t="s">
        <v>3093</v>
      </c>
      <c r="H572" s="1">
        <v>42721</v>
      </c>
      <c r="I572" t="s">
        <v>89</v>
      </c>
      <c r="J572" t="s">
        <v>241</v>
      </c>
    </row>
    <row r="573" spans="1:10" x14ac:dyDescent="0.25">
      <c r="A573" t="str">
        <f>_xlfn.TEXTJOIN(" ",1,Licencje[[#This Row],[Nazwisko]],Licencje[[#This Row],[Imię]])</f>
        <v>OSIŃSKI Jeremiasz</v>
      </c>
      <c r="B573" t="s">
        <v>14</v>
      </c>
      <c r="C573" t="s">
        <v>3094</v>
      </c>
      <c r="D573">
        <v>2025</v>
      </c>
      <c r="E573" t="s">
        <v>430</v>
      </c>
      <c r="F573" t="s">
        <v>3095</v>
      </c>
      <c r="G573" t="s">
        <v>1229</v>
      </c>
      <c r="H573" s="1">
        <v>42800</v>
      </c>
      <c r="I573" t="s">
        <v>89</v>
      </c>
      <c r="J573" t="s">
        <v>241</v>
      </c>
    </row>
    <row r="574" spans="1:10" x14ac:dyDescent="0.25">
      <c r="A574" t="str">
        <f>_xlfn.TEXTJOIN(" ",1,Licencje[[#This Row],[Nazwisko]],Licencje[[#This Row],[Imię]])</f>
        <v>MAZUR Daryna</v>
      </c>
      <c r="B574" t="s">
        <v>9</v>
      </c>
      <c r="C574" t="s">
        <v>3096</v>
      </c>
      <c r="D574">
        <v>2025</v>
      </c>
      <c r="E574" t="s">
        <v>432</v>
      </c>
      <c r="F574" t="s">
        <v>256</v>
      </c>
      <c r="G574" t="s">
        <v>3097</v>
      </c>
      <c r="H574" s="1">
        <v>43119</v>
      </c>
      <c r="I574" t="s">
        <v>89</v>
      </c>
    </row>
    <row r="575" spans="1:10" x14ac:dyDescent="0.25">
      <c r="A575" t="str">
        <f>_xlfn.TEXTJOIN(" ",1,Licencje[[#This Row],[Nazwisko]],Licencje[[#This Row],[Imię]])</f>
        <v>MAC Alan</v>
      </c>
      <c r="B575" t="s">
        <v>14</v>
      </c>
      <c r="C575" t="s">
        <v>3098</v>
      </c>
      <c r="D575">
        <v>2025</v>
      </c>
      <c r="E575" t="s">
        <v>432</v>
      </c>
      <c r="F575" t="s">
        <v>3099</v>
      </c>
      <c r="G575" t="s">
        <v>1916</v>
      </c>
      <c r="H575" s="1">
        <v>43092</v>
      </c>
      <c r="I575" t="s">
        <v>89</v>
      </c>
      <c r="J575" t="s">
        <v>241</v>
      </c>
    </row>
    <row r="576" spans="1:10" x14ac:dyDescent="0.25">
      <c r="A576" t="str">
        <f>_xlfn.TEXTJOIN(" ",1,Licencje[[#This Row],[Nazwisko]],Licencje[[#This Row],[Imię]])</f>
        <v>KALBARCZYK Laura</v>
      </c>
      <c r="B576" t="s">
        <v>9</v>
      </c>
      <c r="C576" t="s">
        <v>3100</v>
      </c>
      <c r="D576">
        <v>2025</v>
      </c>
      <c r="E576" t="s">
        <v>10</v>
      </c>
      <c r="F576" t="s">
        <v>3101</v>
      </c>
      <c r="G576" t="s">
        <v>211</v>
      </c>
      <c r="H576" s="1">
        <v>42498</v>
      </c>
      <c r="I576" t="s">
        <v>89</v>
      </c>
    </row>
    <row r="577" spans="1:10" x14ac:dyDescent="0.25">
      <c r="A577" t="str">
        <f>_xlfn.TEXTJOIN(" ",1,Licencje[[#This Row],[Nazwisko]],Licencje[[#This Row],[Imię]])</f>
        <v>GONTARCZYK Amelia</v>
      </c>
      <c r="B577" t="s">
        <v>9</v>
      </c>
      <c r="C577" t="s">
        <v>3102</v>
      </c>
      <c r="D577">
        <v>2025</v>
      </c>
      <c r="E577" t="s">
        <v>432</v>
      </c>
      <c r="F577" t="s">
        <v>571</v>
      </c>
      <c r="G577" t="s">
        <v>86</v>
      </c>
      <c r="H577" s="1">
        <v>43090</v>
      </c>
      <c r="I577" t="s">
        <v>89</v>
      </c>
    </row>
    <row r="578" spans="1:10" x14ac:dyDescent="0.25">
      <c r="A578" t="str">
        <f>_xlfn.TEXTJOIN(" ",1,Licencje[[#This Row],[Nazwisko]],Licencje[[#This Row],[Imię]])</f>
        <v>WILANOWSKA Jagoda</v>
      </c>
      <c r="B578" t="s">
        <v>9</v>
      </c>
      <c r="C578" t="s">
        <v>3103</v>
      </c>
      <c r="D578">
        <v>2025</v>
      </c>
      <c r="E578" t="s">
        <v>430</v>
      </c>
      <c r="F578" t="s">
        <v>3104</v>
      </c>
      <c r="G578" t="s">
        <v>128</v>
      </c>
      <c r="H578" s="1">
        <v>42685</v>
      </c>
      <c r="I578" t="s">
        <v>89</v>
      </c>
      <c r="J578" t="s">
        <v>241</v>
      </c>
    </row>
    <row r="579" spans="1:10" x14ac:dyDescent="0.25">
      <c r="A579" t="str">
        <f>_xlfn.TEXTJOIN(" ",1,Licencje[[#This Row],[Nazwisko]],Licencje[[#This Row],[Imię]])</f>
        <v>KURACH Aleksander</v>
      </c>
      <c r="B579" t="s">
        <v>14</v>
      </c>
      <c r="C579" t="s">
        <v>3105</v>
      </c>
      <c r="D579">
        <v>2025</v>
      </c>
      <c r="E579" t="s">
        <v>432</v>
      </c>
      <c r="F579" t="s">
        <v>3106</v>
      </c>
      <c r="G579" t="s">
        <v>35</v>
      </c>
      <c r="H579" s="1">
        <v>43076</v>
      </c>
      <c r="I579" t="s">
        <v>89</v>
      </c>
      <c r="J579" t="s">
        <v>241</v>
      </c>
    </row>
    <row r="580" spans="1:10" x14ac:dyDescent="0.25">
      <c r="A580" t="str">
        <f>_xlfn.TEXTJOIN(" ",1,Licencje[[#This Row],[Nazwisko]],Licencje[[#This Row],[Imię]])</f>
        <v>ZAWISZA Miłosz</v>
      </c>
      <c r="B580" t="s">
        <v>14</v>
      </c>
      <c r="C580" t="s">
        <v>3107</v>
      </c>
      <c r="D580">
        <v>2025</v>
      </c>
      <c r="E580" t="s">
        <v>1514</v>
      </c>
      <c r="F580" t="s">
        <v>2121</v>
      </c>
      <c r="G580" t="s">
        <v>67</v>
      </c>
      <c r="H580" s="1">
        <v>38258</v>
      </c>
      <c r="I580" t="s">
        <v>140</v>
      </c>
    </row>
    <row r="581" spans="1:10" x14ac:dyDescent="0.25">
      <c r="A581" t="str">
        <f>_xlfn.TEXTJOIN(" ",1,Licencje[[#This Row],[Nazwisko]],Licencje[[#This Row],[Imię]])</f>
        <v>KISICKA Katarzyna</v>
      </c>
      <c r="B581" t="s">
        <v>9</v>
      </c>
      <c r="C581" t="s">
        <v>3108</v>
      </c>
      <c r="D581">
        <v>2025</v>
      </c>
      <c r="E581" t="s">
        <v>1422</v>
      </c>
      <c r="F581" t="s">
        <v>3109</v>
      </c>
      <c r="G581" t="s">
        <v>257</v>
      </c>
      <c r="H581" s="1">
        <v>33519</v>
      </c>
      <c r="I581" t="s">
        <v>1376</v>
      </c>
    </row>
    <row r="582" spans="1:10" x14ac:dyDescent="0.25">
      <c r="A582" t="str">
        <f>_xlfn.TEXTJOIN(" ",1,Licencje[[#This Row],[Nazwisko]],Licencje[[#This Row],[Imię]])</f>
        <v>SZOSTEK-MAKOWSKA Agnieszka</v>
      </c>
      <c r="B582" t="s">
        <v>9</v>
      </c>
      <c r="C582" t="s">
        <v>3110</v>
      </c>
      <c r="D582">
        <v>2025</v>
      </c>
      <c r="E582" t="s">
        <v>1422</v>
      </c>
      <c r="F582" t="s">
        <v>3111</v>
      </c>
      <c r="G582" t="s">
        <v>129</v>
      </c>
      <c r="H582" s="1">
        <v>30003</v>
      </c>
      <c r="I582" t="s">
        <v>17</v>
      </c>
    </row>
    <row r="583" spans="1:10" x14ac:dyDescent="0.25">
      <c r="A583" t="str">
        <f>_xlfn.TEXTJOIN(" ",1,Licencje[[#This Row],[Nazwisko]],Licencje[[#This Row],[Imię]])</f>
        <v>FIRLIT Amelia</v>
      </c>
      <c r="B583" t="s">
        <v>9</v>
      </c>
      <c r="C583" t="s">
        <v>724</v>
      </c>
      <c r="D583">
        <v>2025</v>
      </c>
      <c r="E583" t="s">
        <v>21</v>
      </c>
      <c r="F583" t="s">
        <v>725</v>
      </c>
      <c r="G583" t="s">
        <v>86</v>
      </c>
      <c r="H583" s="1">
        <v>41452</v>
      </c>
      <c r="I583" t="s">
        <v>155</v>
      </c>
      <c r="J583" t="s">
        <v>214</v>
      </c>
    </row>
    <row r="584" spans="1:10" x14ac:dyDescent="0.25">
      <c r="A584" t="str">
        <f>_xlfn.TEXTJOIN(" ",1,Licencje[[#This Row],[Nazwisko]],Licencje[[#This Row],[Imię]])</f>
        <v>MELNIKAU Stepan</v>
      </c>
      <c r="B584" t="s">
        <v>14</v>
      </c>
      <c r="C584" t="s">
        <v>1462</v>
      </c>
      <c r="D584">
        <v>2025</v>
      </c>
      <c r="E584" t="s">
        <v>1441</v>
      </c>
      <c r="F584" t="s">
        <v>1463</v>
      </c>
      <c r="G584" t="s">
        <v>1464</v>
      </c>
      <c r="H584" s="1">
        <v>40070</v>
      </c>
      <c r="I584" t="s">
        <v>45</v>
      </c>
    </row>
    <row r="585" spans="1:10" x14ac:dyDescent="0.25">
      <c r="A585" t="str">
        <f>_xlfn.TEXTJOIN(" ",1,Licencje[[#This Row],[Nazwisko]],Licencje[[#This Row],[Imię]])</f>
        <v>ZIÓŁKOWSKA Lena</v>
      </c>
      <c r="B585" t="s">
        <v>9</v>
      </c>
      <c r="C585" t="s">
        <v>3112</v>
      </c>
      <c r="D585">
        <v>2025</v>
      </c>
      <c r="E585" t="s">
        <v>432</v>
      </c>
      <c r="F585" t="s">
        <v>720</v>
      </c>
      <c r="G585" t="s">
        <v>87</v>
      </c>
      <c r="H585" s="1">
        <v>42977</v>
      </c>
      <c r="I585" t="s">
        <v>97</v>
      </c>
      <c r="J585" t="s">
        <v>181</v>
      </c>
    </row>
    <row r="586" spans="1:10" x14ac:dyDescent="0.25">
      <c r="A586" t="str">
        <f>_xlfn.TEXTJOIN(" ",1,Licencje[[#This Row],[Nazwisko]],Licencje[[#This Row],[Imię]])</f>
        <v>MARCHEWKA Michał</v>
      </c>
      <c r="B586" t="s">
        <v>14</v>
      </c>
      <c r="C586" t="s">
        <v>1465</v>
      </c>
      <c r="D586">
        <v>2025</v>
      </c>
      <c r="E586" t="s">
        <v>1441</v>
      </c>
      <c r="F586" t="s">
        <v>1466</v>
      </c>
      <c r="G586" t="s">
        <v>49</v>
      </c>
      <c r="H586" s="1">
        <v>40003</v>
      </c>
      <c r="I586" t="s">
        <v>97</v>
      </c>
    </row>
    <row r="587" spans="1:10" x14ac:dyDescent="0.25">
      <c r="A587" t="str">
        <f>_xlfn.TEXTJOIN(" ",1,Licencje[[#This Row],[Nazwisko]],Licencje[[#This Row],[Imię]])</f>
        <v>BARSZCZ Stanisław</v>
      </c>
      <c r="B587" t="s">
        <v>14</v>
      </c>
      <c r="C587" t="s">
        <v>726</v>
      </c>
      <c r="D587">
        <v>2025</v>
      </c>
      <c r="E587" t="s">
        <v>24</v>
      </c>
      <c r="F587" t="s">
        <v>516</v>
      </c>
      <c r="G587" t="s">
        <v>62</v>
      </c>
      <c r="H587" s="1">
        <v>41512</v>
      </c>
      <c r="I587" t="s">
        <v>26</v>
      </c>
      <c r="J587" t="s">
        <v>542</v>
      </c>
    </row>
    <row r="588" spans="1:10" x14ac:dyDescent="0.25">
      <c r="A588" t="str">
        <f>_xlfn.TEXTJOIN(" ",1,Licencje[[#This Row],[Nazwisko]],Licencje[[#This Row],[Imię]])</f>
        <v>GŁUSZONEK Kacper</v>
      </c>
      <c r="B588" t="s">
        <v>14</v>
      </c>
      <c r="C588" t="s">
        <v>727</v>
      </c>
      <c r="D588">
        <v>2025</v>
      </c>
      <c r="E588" t="s">
        <v>24</v>
      </c>
      <c r="F588" t="s">
        <v>728</v>
      </c>
      <c r="G588" t="s">
        <v>70</v>
      </c>
      <c r="H588" s="1">
        <v>41733</v>
      </c>
      <c r="I588" t="s">
        <v>26</v>
      </c>
      <c r="J588" t="s">
        <v>542</v>
      </c>
    </row>
    <row r="589" spans="1:10" x14ac:dyDescent="0.25">
      <c r="A589" t="str">
        <f>_xlfn.TEXTJOIN(" ",1,Licencje[[#This Row],[Nazwisko]],Licencje[[#This Row],[Imię]])</f>
        <v>GŁUSZONEK Oliwia</v>
      </c>
      <c r="B589" t="s">
        <v>9</v>
      </c>
      <c r="C589" t="s">
        <v>729</v>
      </c>
      <c r="D589">
        <v>2025</v>
      </c>
      <c r="E589" t="s">
        <v>1395</v>
      </c>
      <c r="F589" t="s">
        <v>728</v>
      </c>
      <c r="G589" t="s">
        <v>77</v>
      </c>
      <c r="H589" s="1">
        <v>40990</v>
      </c>
      <c r="I589" t="s">
        <v>26</v>
      </c>
      <c r="J589" t="s">
        <v>542</v>
      </c>
    </row>
    <row r="590" spans="1:10" x14ac:dyDescent="0.25">
      <c r="A590" t="str">
        <f>_xlfn.TEXTJOIN(" ",1,Licencje[[#This Row],[Nazwisko]],Licencje[[#This Row],[Imię]])</f>
        <v>KOBRYŃ Natalia</v>
      </c>
      <c r="B590" t="s">
        <v>9</v>
      </c>
      <c r="C590" t="s">
        <v>731</v>
      </c>
      <c r="D590">
        <v>2025</v>
      </c>
      <c r="E590" t="s">
        <v>15</v>
      </c>
      <c r="F590" t="s">
        <v>730</v>
      </c>
      <c r="G590" t="s">
        <v>43</v>
      </c>
      <c r="H590" s="1">
        <v>42046</v>
      </c>
      <c r="I590" t="s">
        <v>26</v>
      </c>
      <c r="J590" t="s">
        <v>542</v>
      </c>
    </row>
    <row r="591" spans="1:10" x14ac:dyDescent="0.25">
      <c r="A591" t="str">
        <f>_xlfn.TEXTJOIN(" ",1,Licencje[[#This Row],[Nazwisko]],Licencje[[#This Row],[Imię]])</f>
        <v>MAMRYK Szymon</v>
      </c>
      <c r="B591" t="s">
        <v>14</v>
      </c>
      <c r="C591" t="s">
        <v>732</v>
      </c>
      <c r="D591">
        <v>2025</v>
      </c>
      <c r="E591" t="s">
        <v>24</v>
      </c>
      <c r="F591" t="s">
        <v>733</v>
      </c>
      <c r="G591" t="s">
        <v>82</v>
      </c>
      <c r="H591" s="1">
        <v>41582</v>
      </c>
      <c r="I591" t="s">
        <v>26</v>
      </c>
      <c r="J591" t="s">
        <v>542</v>
      </c>
    </row>
    <row r="592" spans="1:10" x14ac:dyDescent="0.25">
      <c r="A592" t="str">
        <f>_xlfn.TEXTJOIN(" ",1,Licencje[[#This Row],[Nazwisko]],Licencje[[#This Row],[Imię]])</f>
        <v>MORAWSKA Iga</v>
      </c>
      <c r="B592" t="s">
        <v>9</v>
      </c>
      <c r="C592" t="s">
        <v>734</v>
      </c>
      <c r="D592">
        <v>2025</v>
      </c>
      <c r="E592" t="s">
        <v>1395</v>
      </c>
      <c r="F592" t="s">
        <v>735</v>
      </c>
      <c r="G592" t="s">
        <v>123</v>
      </c>
      <c r="H592" s="1">
        <v>40937</v>
      </c>
      <c r="I592" t="s">
        <v>26</v>
      </c>
      <c r="J592" t="s">
        <v>542</v>
      </c>
    </row>
    <row r="593" spans="1:10" x14ac:dyDescent="0.25">
      <c r="A593" t="str">
        <f>_xlfn.TEXTJOIN(" ",1,Licencje[[#This Row],[Nazwisko]],Licencje[[#This Row],[Imię]])</f>
        <v>PRZEKOP Michał</v>
      </c>
      <c r="B593" t="s">
        <v>14</v>
      </c>
      <c r="C593" t="s">
        <v>736</v>
      </c>
      <c r="D593">
        <v>2025</v>
      </c>
      <c r="E593" t="s">
        <v>15</v>
      </c>
      <c r="F593" t="s">
        <v>737</v>
      </c>
      <c r="G593" t="s">
        <v>49</v>
      </c>
      <c r="H593" s="1">
        <v>42034</v>
      </c>
      <c r="I593" t="s">
        <v>26</v>
      </c>
      <c r="J593" t="s">
        <v>542</v>
      </c>
    </row>
    <row r="594" spans="1:10" x14ac:dyDescent="0.25">
      <c r="A594" t="str">
        <f>_xlfn.TEXTJOIN(" ",1,Licencje[[#This Row],[Nazwisko]],Licencje[[#This Row],[Imię]])</f>
        <v>KASPRZYK Jerzy</v>
      </c>
      <c r="B594" t="s">
        <v>14</v>
      </c>
      <c r="C594" t="s">
        <v>738</v>
      </c>
      <c r="D594">
        <v>2025</v>
      </c>
      <c r="E594" t="s">
        <v>15</v>
      </c>
      <c r="F594" t="s">
        <v>739</v>
      </c>
      <c r="G594" t="s">
        <v>245</v>
      </c>
      <c r="H594" s="1">
        <v>42129</v>
      </c>
      <c r="I594" t="s">
        <v>40</v>
      </c>
      <c r="J594" t="s">
        <v>42</v>
      </c>
    </row>
    <row r="595" spans="1:10" x14ac:dyDescent="0.25">
      <c r="A595" t="str">
        <f>_xlfn.TEXTJOIN(" ",1,Licencje[[#This Row],[Nazwisko]],Licencje[[#This Row],[Imię]])</f>
        <v>JARMOC Natalia</v>
      </c>
      <c r="B595" t="s">
        <v>9</v>
      </c>
      <c r="C595" t="s">
        <v>1469</v>
      </c>
      <c r="D595">
        <v>2025</v>
      </c>
      <c r="E595" t="s">
        <v>1441</v>
      </c>
      <c r="F595" t="s">
        <v>1470</v>
      </c>
      <c r="G595" t="s">
        <v>43</v>
      </c>
      <c r="H595" s="1">
        <v>40011</v>
      </c>
      <c r="I595" t="s">
        <v>33</v>
      </c>
    </row>
    <row r="596" spans="1:10" x14ac:dyDescent="0.25">
      <c r="A596" t="str">
        <f>_xlfn.TEXTJOIN(" ",1,Licencje[[#This Row],[Nazwisko]],Licencje[[#This Row],[Imię]])</f>
        <v>JARMOC Piotr</v>
      </c>
      <c r="B596" t="s">
        <v>14</v>
      </c>
      <c r="C596" t="s">
        <v>1471</v>
      </c>
      <c r="D596">
        <v>2025</v>
      </c>
      <c r="E596" t="s">
        <v>1441</v>
      </c>
      <c r="F596" t="s">
        <v>1470</v>
      </c>
      <c r="G596" t="s">
        <v>90</v>
      </c>
      <c r="H596" s="1">
        <v>40300</v>
      </c>
      <c r="I596" t="s">
        <v>33</v>
      </c>
    </row>
    <row r="597" spans="1:10" x14ac:dyDescent="0.25">
      <c r="A597" t="str">
        <f>_xlfn.TEXTJOIN(" ",1,Licencje[[#This Row],[Nazwisko]],Licencje[[#This Row],[Imię]])</f>
        <v>MOSKWA Nataniel</v>
      </c>
      <c r="B597" t="s">
        <v>14</v>
      </c>
      <c r="C597" t="s">
        <v>1472</v>
      </c>
      <c r="D597">
        <v>2025</v>
      </c>
      <c r="E597" t="s">
        <v>1441</v>
      </c>
      <c r="F597" t="s">
        <v>204</v>
      </c>
      <c r="G597" t="s">
        <v>1473</v>
      </c>
      <c r="H597" s="1">
        <v>40032</v>
      </c>
      <c r="I597" t="s">
        <v>33</v>
      </c>
    </row>
    <row r="598" spans="1:10" x14ac:dyDescent="0.25">
      <c r="A598" t="str">
        <f>_xlfn.TEXTJOIN(" ",1,Licencje[[#This Row],[Nazwisko]],Licencje[[#This Row],[Imię]])</f>
        <v>WRONKOWSKA Aleksandra</v>
      </c>
      <c r="B598" t="s">
        <v>9</v>
      </c>
      <c r="C598" t="s">
        <v>1475</v>
      </c>
      <c r="D598">
        <v>2025</v>
      </c>
      <c r="E598" t="s">
        <v>1441</v>
      </c>
      <c r="F598" t="s">
        <v>501</v>
      </c>
      <c r="G598" t="s">
        <v>19</v>
      </c>
      <c r="H598" s="1">
        <v>40307</v>
      </c>
      <c r="I598" t="s">
        <v>33</v>
      </c>
    </row>
    <row r="599" spans="1:10" x14ac:dyDescent="0.25">
      <c r="A599" t="str">
        <f>_xlfn.TEXTJOIN(" ",1,Licencje[[#This Row],[Nazwisko]],Licencje[[#This Row],[Imię]])</f>
        <v>KANIA Nela</v>
      </c>
      <c r="B599" t="s">
        <v>9</v>
      </c>
      <c r="C599" t="s">
        <v>740</v>
      </c>
      <c r="D599">
        <v>2025</v>
      </c>
      <c r="E599" t="s">
        <v>15</v>
      </c>
      <c r="F599" t="s">
        <v>208</v>
      </c>
      <c r="G599" t="s">
        <v>474</v>
      </c>
      <c r="H599" s="1">
        <v>42168</v>
      </c>
      <c r="I599" t="s">
        <v>166</v>
      </c>
    </row>
    <row r="600" spans="1:10" x14ac:dyDescent="0.25">
      <c r="A600" t="str">
        <f>_xlfn.TEXTJOIN(" ",1,Licencje[[#This Row],[Nazwisko]],Licencje[[#This Row],[Imię]])</f>
        <v>BOROWIK Michał</v>
      </c>
      <c r="B600" t="s">
        <v>14</v>
      </c>
      <c r="C600" t="s">
        <v>741</v>
      </c>
      <c r="D600">
        <v>2025</v>
      </c>
      <c r="E600" t="s">
        <v>24</v>
      </c>
      <c r="F600" t="s">
        <v>742</v>
      </c>
      <c r="G600" t="s">
        <v>49</v>
      </c>
      <c r="H600" s="1">
        <v>41579</v>
      </c>
      <c r="I600" t="s">
        <v>59</v>
      </c>
      <c r="J600" t="s">
        <v>1235</v>
      </c>
    </row>
    <row r="601" spans="1:10" x14ac:dyDescent="0.25">
      <c r="A601" t="str">
        <f>_xlfn.TEXTJOIN(" ",1,Licencje[[#This Row],[Nazwisko]],Licencje[[#This Row],[Imię]])</f>
        <v>CHUDZIŃSKA Nikola</v>
      </c>
      <c r="B601" t="s">
        <v>9</v>
      </c>
      <c r="C601" t="s">
        <v>743</v>
      </c>
      <c r="D601">
        <v>2025</v>
      </c>
      <c r="E601" t="s">
        <v>24</v>
      </c>
      <c r="F601" t="s">
        <v>744</v>
      </c>
      <c r="G601" t="s">
        <v>125</v>
      </c>
      <c r="H601" s="1">
        <v>41472</v>
      </c>
      <c r="I601" t="s">
        <v>59</v>
      </c>
      <c r="J601" t="s">
        <v>1235</v>
      </c>
    </row>
    <row r="602" spans="1:10" x14ac:dyDescent="0.25">
      <c r="A602" t="str">
        <f>_xlfn.TEXTJOIN(" ",1,Licencje[[#This Row],[Nazwisko]],Licencje[[#This Row],[Imię]])</f>
        <v>CHUDZIŃSKI Gabriel</v>
      </c>
      <c r="B602" t="s">
        <v>14</v>
      </c>
      <c r="C602" t="s">
        <v>745</v>
      </c>
      <c r="D602">
        <v>2025</v>
      </c>
      <c r="E602" t="s">
        <v>24</v>
      </c>
      <c r="F602" t="s">
        <v>746</v>
      </c>
      <c r="G602" t="s">
        <v>69</v>
      </c>
      <c r="H602" s="1">
        <v>41472</v>
      </c>
      <c r="I602" t="s">
        <v>59</v>
      </c>
      <c r="J602" t="s">
        <v>1235</v>
      </c>
    </row>
    <row r="603" spans="1:10" x14ac:dyDescent="0.25">
      <c r="A603" t="str">
        <f>_xlfn.TEXTJOIN(" ",1,Licencje[[#This Row],[Nazwisko]],Licencje[[#This Row],[Imię]])</f>
        <v>KOSTSIK Antanina</v>
      </c>
      <c r="B603" t="s">
        <v>9</v>
      </c>
      <c r="C603" t="s">
        <v>747</v>
      </c>
      <c r="D603">
        <v>2025</v>
      </c>
      <c r="E603" t="s">
        <v>24</v>
      </c>
      <c r="F603" t="s">
        <v>748</v>
      </c>
      <c r="G603" t="s">
        <v>749</v>
      </c>
      <c r="H603" s="1">
        <v>41670</v>
      </c>
      <c r="I603" t="s">
        <v>59</v>
      </c>
      <c r="J603" t="s">
        <v>1235</v>
      </c>
    </row>
    <row r="604" spans="1:10" x14ac:dyDescent="0.25">
      <c r="A604" t="str">
        <f>_xlfn.TEXTJOIN(" ",1,Licencje[[#This Row],[Nazwisko]],Licencje[[#This Row],[Imię]])</f>
        <v>KOZLENKO Anhelyna</v>
      </c>
      <c r="B604" t="s">
        <v>9</v>
      </c>
      <c r="C604" t="s">
        <v>750</v>
      </c>
      <c r="D604">
        <v>2025</v>
      </c>
      <c r="E604" t="s">
        <v>24</v>
      </c>
      <c r="F604" t="s">
        <v>425</v>
      </c>
      <c r="G604" t="s">
        <v>751</v>
      </c>
      <c r="H604" s="1">
        <v>41633</v>
      </c>
      <c r="I604" t="s">
        <v>59</v>
      </c>
      <c r="J604" t="s">
        <v>1235</v>
      </c>
    </row>
    <row r="605" spans="1:10" x14ac:dyDescent="0.25">
      <c r="A605" t="str">
        <f>_xlfn.TEXTJOIN(" ",1,Licencje[[#This Row],[Nazwisko]],Licencje[[#This Row],[Imię]])</f>
        <v>KUDRYNSKI Roman</v>
      </c>
      <c r="B605" t="s">
        <v>14</v>
      </c>
      <c r="C605" t="s">
        <v>752</v>
      </c>
      <c r="D605">
        <v>2025</v>
      </c>
      <c r="E605" t="s">
        <v>15</v>
      </c>
      <c r="F605" t="s">
        <v>753</v>
      </c>
      <c r="G605" t="s">
        <v>379</v>
      </c>
      <c r="H605" s="1">
        <v>41973</v>
      </c>
      <c r="I605" t="s">
        <v>59</v>
      </c>
      <c r="J605" t="s">
        <v>1235</v>
      </c>
    </row>
    <row r="606" spans="1:10" x14ac:dyDescent="0.25">
      <c r="A606" t="str">
        <f>_xlfn.TEXTJOIN(" ",1,Licencje[[#This Row],[Nazwisko]],Licencje[[#This Row],[Imię]])</f>
        <v>MACIUKA Jakub</v>
      </c>
      <c r="B606" t="s">
        <v>14</v>
      </c>
      <c r="C606" t="s">
        <v>754</v>
      </c>
      <c r="D606">
        <v>2025</v>
      </c>
      <c r="E606" t="s">
        <v>24</v>
      </c>
      <c r="F606" t="s">
        <v>426</v>
      </c>
      <c r="G606" t="s">
        <v>47</v>
      </c>
      <c r="H606" s="1">
        <v>41589</v>
      </c>
      <c r="I606" t="s">
        <v>59</v>
      </c>
      <c r="J606" t="s">
        <v>1235</v>
      </c>
    </row>
    <row r="607" spans="1:10" x14ac:dyDescent="0.25">
      <c r="A607" t="str">
        <f>_xlfn.TEXTJOIN(" ",1,Licencje[[#This Row],[Nazwisko]],Licencje[[#This Row],[Imię]])</f>
        <v>MALEVICH Sofiya</v>
      </c>
      <c r="B607" t="s">
        <v>9</v>
      </c>
      <c r="C607" t="s">
        <v>756</v>
      </c>
      <c r="D607">
        <v>2025</v>
      </c>
      <c r="E607" t="s">
        <v>24</v>
      </c>
      <c r="F607" t="s">
        <v>757</v>
      </c>
      <c r="G607" t="s">
        <v>758</v>
      </c>
      <c r="H607" s="1">
        <v>41684</v>
      </c>
      <c r="I607" t="s">
        <v>59</v>
      </c>
      <c r="J607" t="s">
        <v>1235</v>
      </c>
    </row>
    <row r="608" spans="1:10" x14ac:dyDescent="0.25">
      <c r="A608" t="str">
        <f>_xlfn.TEXTJOIN(" ",1,Licencje[[#This Row],[Nazwisko]],Licencje[[#This Row],[Imię]])</f>
        <v>SEREDYŃSKI Czesław</v>
      </c>
      <c r="B608" t="s">
        <v>14</v>
      </c>
      <c r="C608" t="s">
        <v>759</v>
      </c>
      <c r="D608">
        <v>2025</v>
      </c>
      <c r="E608" t="s">
        <v>24</v>
      </c>
      <c r="F608" t="s">
        <v>760</v>
      </c>
      <c r="G608" t="s">
        <v>761</v>
      </c>
      <c r="H608" s="1">
        <v>41504</v>
      </c>
      <c r="I608" t="s">
        <v>59</v>
      </c>
      <c r="J608" t="s">
        <v>1235</v>
      </c>
    </row>
    <row r="609" spans="1:10" x14ac:dyDescent="0.25">
      <c r="A609" t="str">
        <f>_xlfn.TEXTJOIN(" ",1,Licencje[[#This Row],[Nazwisko]],Licencje[[#This Row],[Imię]])</f>
        <v>ZAJKOWSKA Wiktoria</v>
      </c>
      <c r="B609" t="s">
        <v>9</v>
      </c>
      <c r="C609" t="s">
        <v>3113</v>
      </c>
      <c r="D609">
        <v>2025</v>
      </c>
      <c r="E609" t="s">
        <v>21</v>
      </c>
      <c r="F609" t="s">
        <v>1226</v>
      </c>
      <c r="G609" t="s">
        <v>91</v>
      </c>
      <c r="H609" s="1">
        <v>41284</v>
      </c>
      <c r="I609" t="s">
        <v>59</v>
      </c>
      <c r="J609" t="s">
        <v>1235</v>
      </c>
    </row>
    <row r="610" spans="1:10" x14ac:dyDescent="0.25">
      <c r="A610" t="str">
        <f>_xlfn.TEXTJOIN(" ",1,Licencje[[#This Row],[Nazwisko]],Licencje[[#This Row],[Imię]])</f>
        <v>PYŁKO Krzysztof</v>
      </c>
      <c r="B610" t="s">
        <v>14</v>
      </c>
      <c r="C610" t="s">
        <v>762</v>
      </c>
      <c r="D610">
        <v>2025</v>
      </c>
      <c r="E610" t="s">
        <v>24</v>
      </c>
      <c r="F610" t="s">
        <v>763</v>
      </c>
      <c r="G610" t="s">
        <v>38</v>
      </c>
      <c r="H610" s="1">
        <v>41630</v>
      </c>
      <c r="I610" t="s">
        <v>59</v>
      </c>
      <c r="J610" t="s">
        <v>1235</v>
      </c>
    </row>
    <row r="611" spans="1:10" x14ac:dyDescent="0.25">
      <c r="A611" t="str">
        <f>_xlfn.TEXTJOIN(" ",1,Licencje[[#This Row],[Nazwisko]],Licencje[[#This Row],[Imię]])</f>
        <v>MICHALSKA Laura</v>
      </c>
      <c r="B611" t="s">
        <v>9</v>
      </c>
      <c r="C611" t="s">
        <v>1476</v>
      </c>
      <c r="D611">
        <v>2025</v>
      </c>
      <c r="E611" t="s">
        <v>1481</v>
      </c>
      <c r="F611" t="s">
        <v>56</v>
      </c>
      <c r="G611" t="s">
        <v>211</v>
      </c>
      <c r="H611" s="1">
        <v>38560</v>
      </c>
      <c r="I611" t="s">
        <v>98</v>
      </c>
      <c r="J611" t="s">
        <v>1424</v>
      </c>
    </row>
    <row r="612" spans="1:10" x14ac:dyDescent="0.25">
      <c r="A612" t="str">
        <f>_xlfn.TEXTJOIN(" ",1,Licencje[[#This Row],[Nazwisko]],Licencje[[#This Row],[Imię]])</f>
        <v>ANEPSKA Anastasiia</v>
      </c>
      <c r="B612" t="s">
        <v>9</v>
      </c>
      <c r="C612" t="s">
        <v>765</v>
      </c>
      <c r="D612">
        <v>2025</v>
      </c>
      <c r="E612" t="s">
        <v>1395</v>
      </c>
      <c r="F612" t="s">
        <v>766</v>
      </c>
      <c r="G612" t="s">
        <v>599</v>
      </c>
      <c r="H612" s="1">
        <v>40965</v>
      </c>
      <c r="I612" t="s">
        <v>17</v>
      </c>
      <c r="J612" t="s">
        <v>767</v>
      </c>
    </row>
    <row r="613" spans="1:10" x14ac:dyDescent="0.25">
      <c r="A613" t="str">
        <f>_xlfn.TEXTJOIN(" ",1,Licencje[[#This Row],[Nazwisko]],Licencje[[#This Row],[Imię]])</f>
        <v>TOMICZAK Anna</v>
      </c>
      <c r="B613" t="s">
        <v>9</v>
      </c>
      <c r="C613" t="s">
        <v>768</v>
      </c>
      <c r="D613">
        <v>2025</v>
      </c>
      <c r="E613" t="s">
        <v>15</v>
      </c>
      <c r="F613" t="s">
        <v>176</v>
      </c>
      <c r="G613" t="s">
        <v>13</v>
      </c>
      <c r="H613" s="1">
        <v>41826</v>
      </c>
      <c r="I613" t="s">
        <v>142</v>
      </c>
      <c r="J613" t="s">
        <v>696</v>
      </c>
    </row>
    <row r="614" spans="1:10" x14ac:dyDescent="0.25">
      <c r="A614" t="str">
        <f>_xlfn.TEXTJOIN(" ",1,Licencje[[#This Row],[Nazwisko]],Licencje[[#This Row],[Imię]])</f>
        <v>KOZAKIEWICZ Tadeusz</v>
      </c>
      <c r="B614" t="s">
        <v>14</v>
      </c>
      <c r="C614" t="s">
        <v>1477</v>
      </c>
      <c r="D614">
        <v>2025</v>
      </c>
      <c r="E614" t="s">
        <v>1422</v>
      </c>
      <c r="F614" t="s">
        <v>1478</v>
      </c>
      <c r="G614" t="s">
        <v>350</v>
      </c>
      <c r="H614" s="1">
        <v>20937</v>
      </c>
      <c r="I614" t="s">
        <v>1479</v>
      </c>
    </row>
    <row r="615" spans="1:10" x14ac:dyDescent="0.25">
      <c r="A615" t="str">
        <f>_xlfn.TEXTJOIN(" ",1,Licencje[[#This Row],[Nazwisko]],Licencje[[#This Row],[Imię]])</f>
        <v>CZAPNIK Aleksandra</v>
      </c>
      <c r="B615" t="s">
        <v>9</v>
      </c>
      <c r="C615" t="s">
        <v>1480</v>
      </c>
      <c r="D615">
        <v>2025</v>
      </c>
      <c r="E615" t="s">
        <v>1514</v>
      </c>
      <c r="F615" t="s">
        <v>1482</v>
      </c>
      <c r="G615" t="s">
        <v>19</v>
      </c>
      <c r="H615" s="1">
        <v>38501</v>
      </c>
      <c r="I615" t="s">
        <v>97</v>
      </c>
      <c r="J615" t="s">
        <v>1483</v>
      </c>
    </row>
    <row r="616" spans="1:10" x14ac:dyDescent="0.25">
      <c r="A616" t="str">
        <f>_xlfn.TEXTJOIN(" ",1,Licencje[[#This Row],[Nazwisko]],Licencje[[#This Row],[Imię]])</f>
        <v>ZYCH Anastazja</v>
      </c>
      <c r="B616" t="s">
        <v>9</v>
      </c>
      <c r="C616" t="s">
        <v>769</v>
      </c>
      <c r="D616">
        <v>2025</v>
      </c>
      <c r="E616" t="s">
        <v>21</v>
      </c>
      <c r="F616" t="s">
        <v>261</v>
      </c>
      <c r="G616" t="s">
        <v>304</v>
      </c>
      <c r="H616" s="1">
        <v>41213</v>
      </c>
      <c r="I616" t="s">
        <v>166</v>
      </c>
    </row>
    <row r="617" spans="1:10" x14ac:dyDescent="0.25">
      <c r="A617" t="str">
        <f>_xlfn.TEXTJOIN(" ",1,Licencje[[#This Row],[Nazwisko]],Licencje[[#This Row],[Imię]])</f>
        <v>WÓJCIK Hanna</v>
      </c>
      <c r="B617" t="s">
        <v>9</v>
      </c>
      <c r="C617" t="s">
        <v>770</v>
      </c>
      <c r="D617">
        <v>2025</v>
      </c>
      <c r="E617" t="s">
        <v>21</v>
      </c>
      <c r="F617" t="s">
        <v>226</v>
      </c>
      <c r="G617" t="s">
        <v>122</v>
      </c>
      <c r="H617" s="1">
        <v>41159</v>
      </c>
      <c r="I617" t="s">
        <v>517</v>
      </c>
      <c r="J617" t="s">
        <v>521</v>
      </c>
    </row>
    <row r="618" spans="1:10" x14ac:dyDescent="0.25">
      <c r="A618" t="str">
        <f>_xlfn.TEXTJOIN(" ",1,Licencje[[#This Row],[Nazwisko]],Licencje[[#This Row],[Imię]])</f>
        <v>SZAJNA Roksana</v>
      </c>
      <c r="B618" t="s">
        <v>9</v>
      </c>
      <c r="C618" t="s">
        <v>1484</v>
      </c>
      <c r="D618">
        <v>2025</v>
      </c>
      <c r="E618" t="s">
        <v>1398</v>
      </c>
      <c r="F618" t="s">
        <v>771</v>
      </c>
      <c r="G618" t="s">
        <v>1485</v>
      </c>
      <c r="H618" s="1">
        <v>40592</v>
      </c>
      <c r="I618" t="s">
        <v>12</v>
      </c>
    </row>
    <row r="619" spans="1:10" x14ac:dyDescent="0.25">
      <c r="A619" t="str">
        <f>_xlfn.TEXTJOIN(" ",1,Licencje[[#This Row],[Nazwisko]],Licencje[[#This Row],[Imię]])</f>
        <v>RZODKIEWICZ Joanna</v>
      </c>
      <c r="B619" t="s">
        <v>9</v>
      </c>
      <c r="C619" t="s">
        <v>772</v>
      </c>
      <c r="D619">
        <v>2025</v>
      </c>
      <c r="E619" t="s">
        <v>1395</v>
      </c>
      <c r="F619" t="s">
        <v>773</v>
      </c>
      <c r="G619" t="s">
        <v>194</v>
      </c>
      <c r="H619" s="1">
        <v>40903</v>
      </c>
      <c r="I619" t="s">
        <v>17</v>
      </c>
      <c r="J619" t="s">
        <v>767</v>
      </c>
    </row>
    <row r="620" spans="1:10" x14ac:dyDescent="0.25">
      <c r="A620" t="str">
        <f>_xlfn.TEXTJOIN(" ",1,Licencje[[#This Row],[Nazwisko]],Licencje[[#This Row],[Imię]])</f>
        <v>PIŁAT Kalina</v>
      </c>
      <c r="B620" t="s">
        <v>9</v>
      </c>
      <c r="C620" t="s">
        <v>774</v>
      </c>
      <c r="D620">
        <v>2025</v>
      </c>
      <c r="E620" t="s">
        <v>24</v>
      </c>
      <c r="F620" t="s">
        <v>775</v>
      </c>
      <c r="G620" t="s">
        <v>316</v>
      </c>
      <c r="H620" s="1">
        <v>41487</v>
      </c>
      <c r="I620" t="s">
        <v>17</v>
      </c>
      <c r="J620" t="s">
        <v>767</v>
      </c>
    </row>
    <row r="621" spans="1:10" x14ac:dyDescent="0.25">
      <c r="A621" t="str">
        <f>_xlfn.TEXTJOIN(" ",1,Licencje[[#This Row],[Nazwisko]],Licencje[[#This Row],[Imię]])</f>
        <v>KASZA Nikola</v>
      </c>
      <c r="B621" t="s">
        <v>9</v>
      </c>
      <c r="C621" t="s">
        <v>776</v>
      </c>
      <c r="D621">
        <v>2025</v>
      </c>
      <c r="E621" t="s">
        <v>24</v>
      </c>
      <c r="F621" t="s">
        <v>777</v>
      </c>
      <c r="G621" t="s">
        <v>125</v>
      </c>
      <c r="H621" s="1">
        <v>41788</v>
      </c>
      <c r="I621" t="s">
        <v>17</v>
      </c>
      <c r="J621" t="s">
        <v>767</v>
      </c>
    </row>
    <row r="622" spans="1:10" x14ac:dyDescent="0.25">
      <c r="A622" t="str">
        <f>_xlfn.TEXTJOIN(" ",1,Licencje[[#This Row],[Nazwisko]],Licencje[[#This Row],[Imię]])</f>
        <v>DUSZKIEWICZ Dominika</v>
      </c>
      <c r="B622" t="s">
        <v>9</v>
      </c>
      <c r="C622" t="s">
        <v>778</v>
      </c>
      <c r="D622">
        <v>2025</v>
      </c>
      <c r="E622" t="s">
        <v>21</v>
      </c>
      <c r="F622" t="s">
        <v>779</v>
      </c>
      <c r="G622" t="s">
        <v>116</v>
      </c>
      <c r="H622" s="1">
        <v>41094</v>
      </c>
      <c r="I622" t="s">
        <v>17</v>
      </c>
      <c r="J622" t="s">
        <v>767</v>
      </c>
    </row>
    <row r="623" spans="1:10" x14ac:dyDescent="0.25">
      <c r="A623" t="str">
        <f>_xlfn.TEXTJOIN(" ",1,Licencje[[#This Row],[Nazwisko]],Licencje[[#This Row],[Imię]])</f>
        <v>DUDKOWSKA Maria</v>
      </c>
      <c r="B623" t="s">
        <v>9</v>
      </c>
      <c r="C623" t="s">
        <v>780</v>
      </c>
      <c r="D623">
        <v>2025</v>
      </c>
      <c r="E623" t="s">
        <v>15</v>
      </c>
      <c r="F623" t="s">
        <v>781</v>
      </c>
      <c r="G623" t="s">
        <v>146</v>
      </c>
      <c r="H623" s="1">
        <v>41995</v>
      </c>
      <c r="I623" t="s">
        <v>17</v>
      </c>
      <c r="J623" t="s">
        <v>767</v>
      </c>
    </row>
    <row r="624" spans="1:10" x14ac:dyDescent="0.25">
      <c r="A624" t="str">
        <f>_xlfn.TEXTJOIN(" ",1,Licencje[[#This Row],[Nazwisko]],Licencje[[#This Row],[Imię]])</f>
        <v>STYŚ Hanna</v>
      </c>
      <c r="B624" t="s">
        <v>9</v>
      </c>
      <c r="C624" t="s">
        <v>782</v>
      </c>
      <c r="D624">
        <v>2025</v>
      </c>
      <c r="E624" t="s">
        <v>15</v>
      </c>
      <c r="F624" t="s">
        <v>406</v>
      </c>
      <c r="G624" t="s">
        <v>122</v>
      </c>
      <c r="H624" s="1">
        <v>41961</v>
      </c>
      <c r="I624" t="s">
        <v>45</v>
      </c>
    </row>
    <row r="625" spans="1:10" x14ac:dyDescent="0.25">
      <c r="A625" t="str">
        <f>_xlfn.TEXTJOIN(" ",1,Licencje[[#This Row],[Nazwisko]],Licencje[[#This Row],[Imię]])</f>
        <v>DĄBROWSKI Piotr</v>
      </c>
      <c r="B625" t="s">
        <v>14</v>
      </c>
      <c r="C625" t="s">
        <v>1486</v>
      </c>
      <c r="D625">
        <v>2025</v>
      </c>
      <c r="E625" t="s">
        <v>1514</v>
      </c>
      <c r="F625" t="s">
        <v>1487</v>
      </c>
      <c r="G625" t="s">
        <v>90</v>
      </c>
      <c r="H625" s="1">
        <v>38205</v>
      </c>
      <c r="I625" t="s">
        <v>1488</v>
      </c>
      <c r="J625" t="s">
        <v>1489</v>
      </c>
    </row>
    <row r="626" spans="1:10" x14ac:dyDescent="0.25">
      <c r="A626" t="str">
        <f>_xlfn.TEXTJOIN(" ",1,Licencje[[#This Row],[Nazwisko]],Licencje[[#This Row],[Imię]])</f>
        <v>WIKTOROWICZ Anna</v>
      </c>
      <c r="B626" t="s">
        <v>9</v>
      </c>
      <c r="C626" t="s">
        <v>783</v>
      </c>
      <c r="D626">
        <v>2025</v>
      </c>
      <c r="E626" t="s">
        <v>21</v>
      </c>
      <c r="F626" t="s">
        <v>784</v>
      </c>
      <c r="G626" t="s">
        <v>13</v>
      </c>
      <c r="H626" s="1">
        <v>41414</v>
      </c>
      <c r="I626" t="s">
        <v>52</v>
      </c>
      <c r="J626" t="s">
        <v>54</v>
      </c>
    </row>
    <row r="627" spans="1:10" x14ac:dyDescent="0.25">
      <c r="A627" t="str">
        <f>_xlfn.TEXTJOIN(" ",1,Licencje[[#This Row],[Nazwisko]],Licencje[[#This Row],[Imię]])</f>
        <v>KUSIDEŁ Nikola</v>
      </c>
      <c r="B627" t="s">
        <v>9</v>
      </c>
      <c r="C627" t="s">
        <v>785</v>
      </c>
      <c r="D627">
        <v>2025</v>
      </c>
      <c r="E627" t="s">
        <v>24</v>
      </c>
      <c r="F627" t="s">
        <v>786</v>
      </c>
      <c r="G627" t="s">
        <v>125</v>
      </c>
      <c r="H627" s="1">
        <v>41657</v>
      </c>
      <c r="I627" t="s">
        <v>52</v>
      </c>
      <c r="J627" t="s">
        <v>54</v>
      </c>
    </row>
    <row r="628" spans="1:10" x14ac:dyDescent="0.25">
      <c r="A628" t="str">
        <f>_xlfn.TEXTJOIN(" ",1,Licencje[[#This Row],[Nazwisko]],Licencje[[#This Row],[Imię]])</f>
        <v>OSTAPIUK Zygmunt</v>
      </c>
      <c r="B628" t="s">
        <v>14</v>
      </c>
      <c r="C628" t="s">
        <v>1490</v>
      </c>
      <c r="D628">
        <v>2025</v>
      </c>
      <c r="E628" t="s">
        <v>1422</v>
      </c>
      <c r="F628" t="s">
        <v>1491</v>
      </c>
      <c r="G628" t="s">
        <v>1492</v>
      </c>
      <c r="H628" s="1">
        <v>18398</v>
      </c>
      <c r="I628" t="s">
        <v>130</v>
      </c>
    </row>
    <row r="629" spans="1:10" x14ac:dyDescent="0.25">
      <c r="A629" t="str">
        <f>_xlfn.TEXTJOIN(" ",1,Licencje[[#This Row],[Nazwisko]],Licencje[[#This Row],[Imię]])</f>
        <v>STEC Włodzimierz</v>
      </c>
      <c r="B629" t="s">
        <v>14</v>
      </c>
      <c r="C629" t="s">
        <v>1493</v>
      </c>
      <c r="D629">
        <v>2025</v>
      </c>
      <c r="E629" t="s">
        <v>1422</v>
      </c>
      <c r="F629" t="s">
        <v>1494</v>
      </c>
      <c r="G629" t="s">
        <v>1495</v>
      </c>
      <c r="H629" s="1">
        <v>19677</v>
      </c>
      <c r="I629" t="s">
        <v>130</v>
      </c>
    </row>
    <row r="630" spans="1:10" x14ac:dyDescent="0.25">
      <c r="A630" t="str">
        <f>_xlfn.TEXTJOIN(" ",1,Licencje[[#This Row],[Nazwisko]],Licencje[[#This Row],[Imię]])</f>
        <v>MAZUR Olga</v>
      </c>
      <c r="B630" t="s">
        <v>9</v>
      </c>
      <c r="C630" t="s">
        <v>1496</v>
      </c>
      <c r="D630">
        <v>2025</v>
      </c>
      <c r="E630" t="s">
        <v>1441</v>
      </c>
      <c r="F630" t="s">
        <v>256</v>
      </c>
      <c r="G630" t="s">
        <v>83</v>
      </c>
      <c r="H630" s="1">
        <v>40111</v>
      </c>
      <c r="I630" t="s">
        <v>118</v>
      </c>
    </row>
    <row r="631" spans="1:10" x14ac:dyDescent="0.25">
      <c r="A631" t="str">
        <f>_xlfn.TEXTJOIN(" ",1,Licencje[[#This Row],[Nazwisko]],Licencje[[#This Row],[Imię]])</f>
        <v>GRUSZKA Jakub</v>
      </c>
      <c r="B631" t="s">
        <v>14</v>
      </c>
      <c r="C631" t="s">
        <v>1497</v>
      </c>
      <c r="D631">
        <v>2025</v>
      </c>
      <c r="E631" t="s">
        <v>1422</v>
      </c>
      <c r="F631" t="s">
        <v>451</v>
      </c>
      <c r="G631" t="s">
        <v>47</v>
      </c>
      <c r="H631" s="1">
        <v>30828</v>
      </c>
      <c r="I631" t="s">
        <v>1444</v>
      </c>
    </row>
    <row r="632" spans="1:10" x14ac:dyDescent="0.25">
      <c r="A632" t="str">
        <f>_xlfn.TEXTJOIN(" ",1,Licencje[[#This Row],[Nazwisko]],Licencje[[#This Row],[Imię]])</f>
        <v>WARYCH Pola</v>
      </c>
      <c r="B632" t="s">
        <v>9</v>
      </c>
      <c r="C632" t="s">
        <v>788</v>
      </c>
      <c r="D632">
        <v>2025</v>
      </c>
      <c r="E632" t="s">
        <v>21</v>
      </c>
      <c r="F632" t="s">
        <v>705</v>
      </c>
      <c r="G632" t="s">
        <v>36</v>
      </c>
      <c r="H632" s="1">
        <v>41131</v>
      </c>
      <c r="I632" t="s">
        <v>50</v>
      </c>
      <c r="J632" t="s">
        <v>54</v>
      </c>
    </row>
    <row r="633" spans="1:10" x14ac:dyDescent="0.25">
      <c r="A633" t="str">
        <f>_xlfn.TEXTJOIN(" ",1,Licencje[[#This Row],[Nazwisko]],Licencje[[#This Row],[Imię]])</f>
        <v>SWARBUŁA Maja</v>
      </c>
      <c r="B633" t="s">
        <v>9</v>
      </c>
      <c r="C633" t="s">
        <v>1499</v>
      </c>
      <c r="D633">
        <v>2025</v>
      </c>
      <c r="E633" t="s">
        <v>1398</v>
      </c>
      <c r="F633" t="s">
        <v>1500</v>
      </c>
      <c r="G633" t="s">
        <v>11</v>
      </c>
      <c r="H633" s="1">
        <v>40633</v>
      </c>
      <c r="I633" t="s">
        <v>50</v>
      </c>
      <c r="J633" t="s">
        <v>54</v>
      </c>
    </row>
    <row r="634" spans="1:10" x14ac:dyDescent="0.25">
      <c r="A634" t="str">
        <f>_xlfn.TEXTJOIN(" ",1,Licencje[[#This Row],[Nazwisko]],Licencje[[#This Row],[Imię]])</f>
        <v>KONEWKA Aleksy</v>
      </c>
      <c r="B634" t="s">
        <v>14</v>
      </c>
      <c r="C634" t="s">
        <v>1501</v>
      </c>
      <c r="D634">
        <v>2025</v>
      </c>
      <c r="E634" t="s">
        <v>1398</v>
      </c>
      <c r="F634" t="s">
        <v>597</v>
      </c>
      <c r="G634" t="s">
        <v>1502</v>
      </c>
      <c r="H634" s="1">
        <v>40548</v>
      </c>
      <c r="I634" t="s">
        <v>50</v>
      </c>
      <c r="J634" t="s">
        <v>54</v>
      </c>
    </row>
    <row r="635" spans="1:10" x14ac:dyDescent="0.25">
      <c r="A635" t="str">
        <f>_xlfn.TEXTJOIN(" ",1,Licencje[[#This Row],[Nazwisko]],Licencje[[#This Row],[Imię]])</f>
        <v>BOCZKOWSKA Barbara</v>
      </c>
      <c r="B635" t="s">
        <v>9</v>
      </c>
      <c r="C635" t="s">
        <v>789</v>
      </c>
      <c r="D635">
        <v>2025</v>
      </c>
      <c r="E635" t="s">
        <v>10</v>
      </c>
      <c r="F635" t="s">
        <v>790</v>
      </c>
      <c r="G635" t="s">
        <v>375</v>
      </c>
      <c r="H635" s="1">
        <v>42290</v>
      </c>
      <c r="I635" t="s">
        <v>315</v>
      </c>
      <c r="J635" t="s">
        <v>791</v>
      </c>
    </row>
    <row r="636" spans="1:10" x14ac:dyDescent="0.25">
      <c r="A636" t="str">
        <f>_xlfn.TEXTJOIN(" ",1,Licencje[[#This Row],[Nazwisko]],Licencje[[#This Row],[Imię]])</f>
        <v>GAWIN Pola</v>
      </c>
      <c r="B636" t="s">
        <v>9</v>
      </c>
      <c r="C636" t="s">
        <v>792</v>
      </c>
      <c r="D636">
        <v>2025</v>
      </c>
      <c r="E636" t="s">
        <v>430</v>
      </c>
      <c r="F636" t="s">
        <v>793</v>
      </c>
      <c r="G636" t="s">
        <v>36</v>
      </c>
      <c r="H636" s="1">
        <v>42581</v>
      </c>
      <c r="I636" t="s">
        <v>315</v>
      </c>
      <c r="J636" t="s">
        <v>794</v>
      </c>
    </row>
    <row r="637" spans="1:10" x14ac:dyDescent="0.25">
      <c r="A637" t="str">
        <f>_xlfn.TEXTJOIN(" ",1,Licencje[[#This Row],[Nazwisko]],Licencje[[#This Row],[Imię]])</f>
        <v>MISIAK Maja</v>
      </c>
      <c r="B637" t="s">
        <v>9</v>
      </c>
      <c r="C637" t="s">
        <v>3114</v>
      </c>
      <c r="D637">
        <v>2025</v>
      </c>
      <c r="E637" t="s">
        <v>1398</v>
      </c>
      <c r="F637" t="s">
        <v>3115</v>
      </c>
      <c r="G637" t="s">
        <v>11</v>
      </c>
      <c r="H637" s="1">
        <v>40562</v>
      </c>
      <c r="I637" t="s">
        <v>315</v>
      </c>
      <c r="J637" t="s">
        <v>3116</v>
      </c>
    </row>
    <row r="638" spans="1:10" x14ac:dyDescent="0.25">
      <c r="A638" t="str">
        <f>_xlfn.TEXTJOIN(" ",1,Licencje[[#This Row],[Nazwisko]],Licencje[[#This Row],[Imię]])</f>
        <v>BĄKOWSKA Marika</v>
      </c>
      <c r="B638" t="s">
        <v>9</v>
      </c>
      <c r="C638" t="s">
        <v>796</v>
      </c>
      <c r="D638">
        <v>2025</v>
      </c>
      <c r="E638" t="s">
        <v>430</v>
      </c>
      <c r="F638" t="s">
        <v>797</v>
      </c>
      <c r="G638" t="s">
        <v>159</v>
      </c>
      <c r="H638" s="1">
        <v>42895</v>
      </c>
      <c r="I638" t="s">
        <v>315</v>
      </c>
      <c r="J638" t="s">
        <v>1363</v>
      </c>
    </row>
    <row r="639" spans="1:10" x14ac:dyDescent="0.25">
      <c r="A639" t="str">
        <f>_xlfn.TEXTJOIN(" ",1,Licencje[[#This Row],[Nazwisko]],Licencje[[#This Row],[Imię]])</f>
        <v>IWANICKA Iga</v>
      </c>
      <c r="B639" t="s">
        <v>9</v>
      </c>
      <c r="C639" t="s">
        <v>798</v>
      </c>
      <c r="D639">
        <v>2025</v>
      </c>
      <c r="E639" t="s">
        <v>430</v>
      </c>
      <c r="F639" t="s">
        <v>799</v>
      </c>
      <c r="G639" t="s">
        <v>123</v>
      </c>
      <c r="H639" s="1">
        <v>42599</v>
      </c>
      <c r="I639" t="s">
        <v>315</v>
      </c>
      <c r="J639" t="s">
        <v>1144</v>
      </c>
    </row>
    <row r="640" spans="1:10" x14ac:dyDescent="0.25">
      <c r="A640" t="str">
        <f>_xlfn.TEXTJOIN(" ",1,Licencje[[#This Row],[Nazwisko]],Licencje[[#This Row],[Imię]])</f>
        <v>KIEŁB Adam</v>
      </c>
      <c r="B640" t="s">
        <v>14</v>
      </c>
      <c r="C640" t="s">
        <v>800</v>
      </c>
      <c r="D640">
        <v>2025</v>
      </c>
      <c r="E640" t="s">
        <v>24</v>
      </c>
      <c r="F640" t="s">
        <v>801</v>
      </c>
      <c r="G640" t="s">
        <v>55</v>
      </c>
      <c r="H640" s="1">
        <v>41462</v>
      </c>
      <c r="I640" t="s">
        <v>315</v>
      </c>
      <c r="J640" t="s">
        <v>996</v>
      </c>
    </row>
    <row r="641" spans="1:10" x14ac:dyDescent="0.25">
      <c r="A641" t="str">
        <f>_xlfn.TEXTJOIN(" ",1,Licencje[[#This Row],[Nazwisko]],Licencje[[#This Row],[Imię]])</f>
        <v>MINIAS Olga</v>
      </c>
      <c r="B641" t="s">
        <v>9</v>
      </c>
      <c r="C641" t="s">
        <v>802</v>
      </c>
      <c r="D641">
        <v>2025</v>
      </c>
      <c r="E641" t="s">
        <v>21</v>
      </c>
      <c r="F641" t="s">
        <v>803</v>
      </c>
      <c r="G641" t="s">
        <v>83</v>
      </c>
      <c r="H641" s="1">
        <v>41279</v>
      </c>
      <c r="I641" t="s">
        <v>315</v>
      </c>
      <c r="J641" t="s">
        <v>1152</v>
      </c>
    </row>
    <row r="642" spans="1:10" x14ac:dyDescent="0.25">
      <c r="A642" t="str">
        <f>_xlfn.TEXTJOIN(" ",1,Licencje[[#This Row],[Nazwisko]],Licencje[[#This Row],[Imię]])</f>
        <v>NEY Izabela</v>
      </c>
      <c r="B642" t="s">
        <v>9</v>
      </c>
      <c r="C642" t="s">
        <v>804</v>
      </c>
      <c r="D642">
        <v>2025</v>
      </c>
      <c r="E642" t="s">
        <v>21</v>
      </c>
      <c r="F642" t="s">
        <v>805</v>
      </c>
      <c r="G642" t="s">
        <v>37</v>
      </c>
      <c r="H642" s="1">
        <v>41160</v>
      </c>
      <c r="I642" t="s">
        <v>315</v>
      </c>
    </row>
    <row r="643" spans="1:10" x14ac:dyDescent="0.25">
      <c r="A643" t="str">
        <f>_xlfn.TEXTJOIN(" ",1,Licencje[[#This Row],[Nazwisko]],Licencje[[#This Row],[Imię]])</f>
        <v>NIEWOLA Aleksandra</v>
      </c>
      <c r="B643" t="s">
        <v>9</v>
      </c>
      <c r="C643" t="s">
        <v>806</v>
      </c>
      <c r="D643">
        <v>2025</v>
      </c>
      <c r="E643" t="s">
        <v>10</v>
      </c>
      <c r="F643" t="s">
        <v>807</v>
      </c>
      <c r="G643" t="s">
        <v>19</v>
      </c>
      <c r="H643" s="1">
        <v>42209</v>
      </c>
      <c r="I643" t="s">
        <v>315</v>
      </c>
      <c r="J643" t="s">
        <v>1152</v>
      </c>
    </row>
    <row r="644" spans="1:10" x14ac:dyDescent="0.25">
      <c r="A644" t="str">
        <f>_xlfn.TEXTJOIN(" ",1,Licencje[[#This Row],[Nazwisko]],Licencje[[#This Row],[Imię]])</f>
        <v>WĘGRZYNOWSKA Amelia</v>
      </c>
      <c r="B644" t="s">
        <v>9</v>
      </c>
      <c r="C644" t="s">
        <v>808</v>
      </c>
      <c r="D644">
        <v>2025</v>
      </c>
      <c r="E644" t="s">
        <v>21</v>
      </c>
      <c r="F644" t="s">
        <v>809</v>
      </c>
      <c r="G644" t="s">
        <v>86</v>
      </c>
      <c r="H644" s="1">
        <v>41099</v>
      </c>
      <c r="I644" t="s">
        <v>315</v>
      </c>
      <c r="J644" t="s">
        <v>810</v>
      </c>
    </row>
    <row r="645" spans="1:10" x14ac:dyDescent="0.25">
      <c r="A645" t="str">
        <f>_xlfn.TEXTJOIN(" ",1,Licencje[[#This Row],[Nazwisko]],Licencje[[#This Row],[Imię]])</f>
        <v>BURIAN Alicja</v>
      </c>
      <c r="B645" t="s">
        <v>9</v>
      </c>
      <c r="C645" t="s">
        <v>811</v>
      </c>
      <c r="D645">
        <v>2025</v>
      </c>
      <c r="E645" t="s">
        <v>10</v>
      </c>
      <c r="F645" t="s">
        <v>812</v>
      </c>
      <c r="G645" t="s">
        <v>22</v>
      </c>
      <c r="H645" s="1">
        <v>42387</v>
      </c>
      <c r="I645" t="s">
        <v>315</v>
      </c>
      <c r="J645" t="s">
        <v>1152</v>
      </c>
    </row>
    <row r="646" spans="1:10" x14ac:dyDescent="0.25">
      <c r="A646" t="str">
        <f>_xlfn.TEXTJOIN(" ",1,Licencje[[#This Row],[Nazwisko]],Licencje[[#This Row],[Imię]])</f>
        <v>WIATRZYK Miłosz</v>
      </c>
      <c r="B646" t="s">
        <v>14</v>
      </c>
      <c r="C646" t="s">
        <v>813</v>
      </c>
      <c r="D646">
        <v>2025</v>
      </c>
      <c r="E646" t="s">
        <v>15</v>
      </c>
      <c r="F646" t="s">
        <v>814</v>
      </c>
      <c r="G646" t="s">
        <v>67</v>
      </c>
      <c r="H646" s="1">
        <v>42072</v>
      </c>
      <c r="I646" t="s">
        <v>89</v>
      </c>
      <c r="J646" t="s">
        <v>241</v>
      </c>
    </row>
    <row r="647" spans="1:10" x14ac:dyDescent="0.25">
      <c r="A647" t="str">
        <f>_xlfn.TEXTJOIN(" ",1,Licencje[[#This Row],[Nazwisko]],Licencje[[#This Row],[Imię]])</f>
        <v>LUCHSHEVA Maiia</v>
      </c>
      <c r="B647" t="s">
        <v>9</v>
      </c>
      <c r="C647" t="s">
        <v>815</v>
      </c>
      <c r="D647">
        <v>2025</v>
      </c>
      <c r="E647" t="s">
        <v>1395</v>
      </c>
      <c r="F647" t="s">
        <v>816</v>
      </c>
      <c r="G647" t="s">
        <v>817</v>
      </c>
      <c r="H647" s="1">
        <v>40815</v>
      </c>
      <c r="I647" t="s">
        <v>140</v>
      </c>
      <c r="J647" t="s">
        <v>818</v>
      </c>
    </row>
    <row r="648" spans="1:10" x14ac:dyDescent="0.25">
      <c r="A648" t="str">
        <f>_xlfn.TEXTJOIN(" ",1,Licencje[[#This Row],[Nazwisko]],Licencje[[#This Row],[Imię]])</f>
        <v>RYBAK Zuzanna</v>
      </c>
      <c r="B648" t="s">
        <v>9</v>
      </c>
      <c r="C648" t="s">
        <v>819</v>
      </c>
      <c r="D648">
        <v>2025</v>
      </c>
      <c r="E648" t="s">
        <v>1395</v>
      </c>
      <c r="F648" t="s">
        <v>258</v>
      </c>
      <c r="G648" t="s">
        <v>23</v>
      </c>
      <c r="H648" s="1">
        <v>40760</v>
      </c>
      <c r="I648" t="s">
        <v>140</v>
      </c>
      <c r="J648" t="s">
        <v>820</v>
      </c>
    </row>
    <row r="649" spans="1:10" x14ac:dyDescent="0.25">
      <c r="A649" t="str">
        <f>_xlfn.TEXTJOIN(" ",1,Licencje[[#This Row],[Nazwisko]],Licencje[[#This Row],[Imię]])</f>
        <v>MILER Maja</v>
      </c>
      <c r="B649" t="s">
        <v>9</v>
      </c>
      <c r="C649" t="s">
        <v>821</v>
      </c>
      <c r="D649">
        <v>2025</v>
      </c>
      <c r="E649" t="s">
        <v>15</v>
      </c>
      <c r="F649" t="s">
        <v>822</v>
      </c>
      <c r="G649" t="s">
        <v>11</v>
      </c>
      <c r="H649" s="1">
        <v>42087</v>
      </c>
      <c r="I649" t="s">
        <v>140</v>
      </c>
      <c r="J649" t="s">
        <v>162</v>
      </c>
    </row>
    <row r="650" spans="1:10" x14ac:dyDescent="0.25">
      <c r="A650" t="str">
        <f>_xlfn.TEXTJOIN(" ",1,Licencje[[#This Row],[Nazwisko]],Licencje[[#This Row],[Imię]])</f>
        <v>EKSTOWICZ Anastazja</v>
      </c>
      <c r="B650" t="s">
        <v>9</v>
      </c>
      <c r="C650" t="s">
        <v>823</v>
      </c>
      <c r="D650">
        <v>2025</v>
      </c>
      <c r="E650" t="s">
        <v>21</v>
      </c>
      <c r="F650" t="s">
        <v>270</v>
      </c>
      <c r="G650" t="s">
        <v>304</v>
      </c>
      <c r="H650" s="1">
        <v>41151</v>
      </c>
      <c r="I650" t="s">
        <v>26</v>
      </c>
      <c r="J650" t="s">
        <v>824</v>
      </c>
    </row>
    <row r="651" spans="1:10" x14ac:dyDescent="0.25">
      <c r="A651" t="str">
        <f>_xlfn.TEXTJOIN(" ",1,Licencje[[#This Row],[Nazwisko]],Licencje[[#This Row],[Imię]])</f>
        <v>WARMBIER Patrycja</v>
      </c>
      <c r="B651" t="s">
        <v>9</v>
      </c>
      <c r="C651" t="s">
        <v>825</v>
      </c>
      <c r="D651">
        <v>2025</v>
      </c>
      <c r="E651" t="s">
        <v>24</v>
      </c>
      <c r="F651" t="s">
        <v>826</v>
      </c>
      <c r="G651" t="s">
        <v>53</v>
      </c>
      <c r="H651" s="1">
        <v>41642</v>
      </c>
      <c r="I651" t="s">
        <v>26</v>
      </c>
      <c r="J651" t="s">
        <v>827</v>
      </c>
    </row>
    <row r="652" spans="1:10" x14ac:dyDescent="0.25">
      <c r="A652" t="str">
        <f>_xlfn.TEXTJOIN(" ",1,Licencje[[#This Row],[Nazwisko]],Licencje[[#This Row],[Imię]])</f>
        <v>ORŁOWSKI Oskar</v>
      </c>
      <c r="B652" t="s">
        <v>14</v>
      </c>
      <c r="C652" t="s">
        <v>828</v>
      </c>
      <c r="D652">
        <v>2025</v>
      </c>
      <c r="E652" t="s">
        <v>21</v>
      </c>
      <c r="F652" t="s">
        <v>631</v>
      </c>
      <c r="G652" t="s">
        <v>169</v>
      </c>
      <c r="H652" s="1">
        <v>41306</v>
      </c>
      <c r="I652" t="s">
        <v>50</v>
      </c>
      <c r="J652" t="s">
        <v>137</v>
      </c>
    </row>
    <row r="653" spans="1:10" x14ac:dyDescent="0.25">
      <c r="A653" t="str">
        <f>_xlfn.TEXTJOIN(" ",1,Licencje[[#This Row],[Nazwisko]],Licencje[[#This Row],[Imię]])</f>
        <v>STEPANIUK Jura</v>
      </c>
      <c r="B653" t="s">
        <v>14</v>
      </c>
      <c r="C653" t="s">
        <v>829</v>
      </c>
      <c r="D653">
        <v>2025</v>
      </c>
      <c r="E653" t="s">
        <v>21</v>
      </c>
      <c r="F653" t="s">
        <v>678</v>
      </c>
      <c r="G653" t="s">
        <v>830</v>
      </c>
      <c r="H653" s="1">
        <v>41396</v>
      </c>
      <c r="I653" t="s">
        <v>50</v>
      </c>
      <c r="J653" t="s">
        <v>137</v>
      </c>
    </row>
    <row r="654" spans="1:10" x14ac:dyDescent="0.25">
      <c r="A654" t="str">
        <f>_xlfn.TEXTJOIN(" ",1,Licencje[[#This Row],[Nazwisko]],Licencje[[#This Row],[Imię]])</f>
        <v>FIŁKA Milena</v>
      </c>
      <c r="B654" t="s">
        <v>9</v>
      </c>
      <c r="C654" t="s">
        <v>831</v>
      </c>
      <c r="D654">
        <v>2025</v>
      </c>
      <c r="E654" t="s">
        <v>24</v>
      </c>
      <c r="F654" t="s">
        <v>832</v>
      </c>
      <c r="G654" t="s">
        <v>32</v>
      </c>
      <c r="H654" s="1">
        <v>41816</v>
      </c>
      <c r="I654" t="s">
        <v>151</v>
      </c>
      <c r="J654" t="s">
        <v>225</v>
      </c>
    </row>
    <row r="655" spans="1:10" x14ac:dyDescent="0.25">
      <c r="A655" t="str">
        <f>_xlfn.TEXTJOIN(" ",1,Licencje[[#This Row],[Nazwisko]],Licencje[[#This Row],[Imię]])</f>
        <v>ŁAJEWSKA Maja</v>
      </c>
      <c r="B655" t="s">
        <v>9</v>
      </c>
      <c r="C655" t="s">
        <v>833</v>
      </c>
      <c r="D655">
        <v>2025</v>
      </c>
      <c r="E655" t="s">
        <v>21</v>
      </c>
      <c r="F655" t="s">
        <v>609</v>
      </c>
      <c r="G655" t="s">
        <v>11</v>
      </c>
      <c r="H655" s="1">
        <v>41283</v>
      </c>
      <c r="I655" t="s">
        <v>151</v>
      </c>
      <c r="J655" t="s">
        <v>461</v>
      </c>
    </row>
    <row r="656" spans="1:10" x14ac:dyDescent="0.25">
      <c r="A656" t="str">
        <f>_xlfn.TEXTJOIN(" ",1,Licencje[[#This Row],[Nazwisko]],Licencje[[#This Row],[Imię]])</f>
        <v>SEKUŁA Oleg</v>
      </c>
      <c r="B656" t="s">
        <v>14</v>
      </c>
      <c r="C656" t="s">
        <v>834</v>
      </c>
      <c r="D656">
        <v>2025</v>
      </c>
      <c r="E656" t="s">
        <v>15</v>
      </c>
      <c r="F656" t="s">
        <v>835</v>
      </c>
      <c r="G656" t="s">
        <v>576</v>
      </c>
      <c r="H656" s="1">
        <v>42139</v>
      </c>
      <c r="I656" t="s">
        <v>151</v>
      </c>
      <c r="J656" t="s">
        <v>461</v>
      </c>
    </row>
    <row r="657" spans="1:10" x14ac:dyDescent="0.25">
      <c r="A657" t="str">
        <f>_xlfn.TEXTJOIN(" ",1,Licencje[[#This Row],[Nazwisko]],Licencje[[#This Row],[Imię]])</f>
        <v>ZIELIŃSKA Patrycja</v>
      </c>
      <c r="B657" t="s">
        <v>9</v>
      </c>
      <c r="C657" t="s">
        <v>2462</v>
      </c>
      <c r="D657">
        <v>2025</v>
      </c>
      <c r="E657" t="s">
        <v>21</v>
      </c>
      <c r="F657" t="s">
        <v>836</v>
      </c>
      <c r="G657" t="s">
        <v>53</v>
      </c>
      <c r="H657" s="1">
        <v>41187</v>
      </c>
      <c r="I657" t="s">
        <v>98</v>
      </c>
      <c r="J657" t="s">
        <v>212</v>
      </c>
    </row>
    <row r="658" spans="1:10" x14ac:dyDescent="0.25">
      <c r="A658" t="str">
        <f>_xlfn.TEXTJOIN(" ",1,Licencje[[#This Row],[Nazwisko]],Licencje[[#This Row],[Imię]])</f>
        <v>NAZARKIEWICZ Laura</v>
      </c>
      <c r="B658" t="s">
        <v>9</v>
      </c>
      <c r="C658" t="s">
        <v>837</v>
      </c>
      <c r="D658">
        <v>2025</v>
      </c>
      <c r="E658" t="s">
        <v>24</v>
      </c>
      <c r="F658" t="s">
        <v>838</v>
      </c>
      <c r="G658" t="s">
        <v>211</v>
      </c>
      <c r="H658" s="1">
        <v>41596</v>
      </c>
      <c r="I658" t="s">
        <v>155</v>
      </c>
      <c r="J658" t="s">
        <v>214</v>
      </c>
    </row>
    <row r="659" spans="1:10" x14ac:dyDescent="0.25">
      <c r="A659" t="str">
        <f>_xlfn.TEXTJOIN(" ",1,Licencje[[#This Row],[Nazwisko]],Licencje[[#This Row],[Imię]])</f>
        <v>PIOTROWSKI Tymoteusz</v>
      </c>
      <c r="B659" t="s">
        <v>14</v>
      </c>
      <c r="C659" t="s">
        <v>839</v>
      </c>
      <c r="D659">
        <v>2025</v>
      </c>
      <c r="E659" t="s">
        <v>21</v>
      </c>
      <c r="F659" t="s">
        <v>251</v>
      </c>
      <c r="G659" t="s">
        <v>230</v>
      </c>
      <c r="H659" s="1">
        <v>41166</v>
      </c>
      <c r="I659" t="s">
        <v>142</v>
      </c>
      <c r="J659" t="s">
        <v>387</v>
      </c>
    </row>
    <row r="660" spans="1:10" x14ac:dyDescent="0.25">
      <c r="A660" t="str">
        <f>_xlfn.TEXTJOIN(" ",1,Licencje[[#This Row],[Nazwisko]],Licencje[[#This Row],[Imię]])</f>
        <v>TKACZ Jakub</v>
      </c>
      <c r="B660" t="s">
        <v>14</v>
      </c>
      <c r="C660" t="s">
        <v>1503</v>
      </c>
      <c r="D660">
        <v>2025</v>
      </c>
      <c r="E660" t="s">
        <v>1441</v>
      </c>
      <c r="F660" t="s">
        <v>1504</v>
      </c>
      <c r="G660" t="s">
        <v>47</v>
      </c>
      <c r="H660" s="1">
        <v>40323</v>
      </c>
      <c r="I660" t="s">
        <v>1415</v>
      </c>
      <c r="J660" t="s">
        <v>1505</v>
      </c>
    </row>
    <row r="661" spans="1:10" x14ac:dyDescent="0.25">
      <c r="A661" t="str">
        <f>_xlfn.TEXTJOIN(" ",1,Licencje[[#This Row],[Nazwisko]],Licencje[[#This Row],[Imię]])</f>
        <v>ZDZIARSKI Adam</v>
      </c>
      <c r="B661" t="s">
        <v>14</v>
      </c>
      <c r="C661" t="s">
        <v>1506</v>
      </c>
      <c r="D661">
        <v>2025</v>
      </c>
      <c r="E661" t="s">
        <v>1441</v>
      </c>
      <c r="F661" t="s">
        <v>1507</v>
      </c>
      <c r="G661" t="s">
        <v>55</v>
      </c>
      <c r="H661" s="1">
        <v>40090</v>
      </c>
      <c r="I661" t="s">
        <v>1415</v>
      </c>
    </row>
    <row r="662" spans="1:10" x14ac:dyDescent="0.25">
      <c r="A662" t="str">
        <f>_xlfn.TEXTJOIN(" ",1,Licencje[[#This Row],[Nazwisko]],Licencje[[#This Row],[Imię]])</f>
        <v>MILCZAREK Karolina</v>
      </c>
      <c r="B662" t="s">
        <v>9</v>
      </c>
      <c r="C662" t="s">
        <v>1508</v>
      </c>
      <c r="D662">
        <v>2025</v>
      </c>
      <c r="E662" t="s">
        <v>1428</v>
      </c>
      <c r="F662" t="s">
        <v>620</v>
      </c>
      <c r="G662" t="s">
        <v>58</v>
      </c>
      <c r="H662" s="1">
        <v>38958</v>
      </c>
      <c r="I662" t="s">
        <v>1415</v>
      </c>
    </row>
    <row r="663" spans="1:10" x14ac:dyDescent="0.25">
      <c r="A663" t="str">
        <f>_xlfn.TEXTJOIN(" ",1,Licencje[[#This Row],[Nazwisko]],Licencje[[#This Row],[Imię]])</f>
        <v>WOJCIECHOWSKA Patrycja</v>
      </c>
      <c r="B663" t="s">
        <v>9</v>
      </c>
      <c r="C663" t="s">
        <v>1509</v>
      </c>
      <c r="D663">
        <v>2025</v>
      </c>
      <c r="E663" t="s">
        <v>1436</v>
      </c>
      <c r="F663" t="s">
        <v>359</v>
      </c>
      <c r="G663" t="s">
        <v>53</v>
      </c>
      <c r="H663" s="1">
        <v>39379</v>
      </c>
      <c r="I663" t="s">
        <v>1415</v>
      </c>
    </row>
    <row r="664" spans="1:10" x14ac:dyDescent="0.25">
      <c r="A664" t="str">
        <f>_xlfn.TEXTJOIN(" ",1,Licencje[[#This Row],[Nazwisko]],Licencje[[#This Row],[Imię]])</f>
        <v>GROENKE Michał</v>
      </c>
      <c r="B664" t="s">
        <v>14</v>
      </c>
      <c r="C664" t="s">
        <v>840</v>
      </c>
      <c r="D664">
        <v>2025</v>
      </c>
      <c r="E664" t="s">
        <v>10</v>
      </c>
      <c r="F664" t="s">
        <v>1364</v>
      </c>
      <c r="G664" t="s">
        <v>49</v>
      </c>
      <c r="H664" s="1">
        <v>42331</v>
      </c>
      <c r="I664" t="s">
        <v>45</v>
      </c>
    </row>
    <row r="665" spans="1:10" x14ac:dyDescent="0.25">
      <c r="A665" t="str">
        <f>_xlfn.TEXTJOIN(" ",1,Licencje[[#This Row],[Nazwisko]],Licencje[[#This Row],[Imię]])</f>
        <v>GWIAZDOWSKA Gabriela</v>
      </c>
      <c r="B665" t="s">
        <v>9</v>
      </c>
      <c r="C665" t="s">
        <v>1511</v>
      </c>
      <c r="D665">
        <v>2025</v>
      </c>
      <c r="E665" t="s">
        <v>1498</v>
      </c>
      <c r="F665" t="s">
        <v>1512</v>
      </c>
      <c r="G665" t="s">
        <v>60</v>
      </c>
      <c r="H665" s="1">
        <v>39862</v>
      </c>
      <c r="I665" t="s">
        <v>45</v>
      </c>
    </row>
    <row r="666" spans="1:10" x14ac:dyDescent="0.25">
      <c r="A666" t="str">
        <f>_xlfn.TEXTJOIN(" ",1,Licencje[[#This Row],[Nazwisko]],Licencje[[#This Row],[Imię]])</f>
        <v>GIERASIMCZUK Zofia</v>
      </c>
      <c r="B666" t="s">
        <v>9</v>
      </c>
      <c r="C666" t="s">
        <v>841</v>
      </c>
      <c r="D666">
        <v>2025</v>
      </c>
      <c r="E666" t="s">
        <v>24</v>
      </c>
      <c r="F666" t="s">
        <v>842</v>
      </c>
      <c r="G666" t="s">
        <v>72</v>
      </c>
      <c r="H666" s="1">
        <v>41590</v>
      </c>
      <c r="I666" t="s">
        <v>33</v>
      </c>
    </row>
    <row r="667" spans="1:10" x14ac:dyDescent="0.25">
      <c r="A667" t="str">
        <f>_xlfn.TEXTJOIN(" ",1,Licencje[[#This Row],[Nazwisko]],Licencje[[#This Row],[Imię]])</f>
        <v>JAKUBOWSKI Aleksander</v>
      </c>
      <c r="B667" t="s">
        <v>14</v>
      </c>
      <c r="C667" t="s">
        <v>843</v>
      </c>
      <c r="D667">
        <v>2025</v>
      </c>
      <c r="E667" t="s">
        <v>24</v>
      </c>
      <c r="F667" t="s">
        <v>844</v>
      </c>
      <c r="G667" t="s">
        <v>35</v>
      </c>
      <c r="H667" s="1">
        <v>41620</v>
      </c>
      <c r="I667" t="s">
        <v>33</v>
      </c>
    </row>
    <row r="668" spans="1:10" x14ac:dyDescent="0.25">
      <c r="A668" t="str">
        <f>_xlfn.TEXTJOIN(" ",1,Licencje[[#This Row],[Nazwisko]],Licencje[[#This Row],[Imię]])</f>
        <v>KOMOCKI Kacper</v>
      </c>
      <c r="B668" t="s">
        <v>14</v>
      </c>
      <c r="C668" t="s">
        <v>845</v>
      </c>
      <c r="D668">
        <v>2025</v>
      </c>
      <c r="E668" t="s">
        <v>24</v>
      </c>
      <c r="F668" t="s">
        <v>846</v>
      </c>
      <c r="G668" t="s">
        <v>70</v>
      </c>
      <c r="H668" s="1">
        <v>41488</v>
      </c>
      <c r="I668" t="s">
        <v>33</v>
      </c>
    </row>
    <row r="669" spans="1:10" x14ac:dyDescent="0.25">
      <c r="A669" t="str">
        <f>_xlfn.TEXTJOIN(" ",1,Licencje[[#This Row],[Nazwisko]],Licencje[[#This Row],[Imię]])</f>
        <v>KURYŁO Milena</v>
      </c>
      <c r="B669" t="s">
        <v>9</v>
      </c>
      <c r="C669" t="s">
        <v>847</v>
      </c>
      <c r="D669">
        <v>2025</v>
      </c>
      <c r="E669" t="s">
        <v>24</v>
      </c>
      <c r="F669" t="s">
        <v>848</v>
      </c>
      <c r="G669" t="s">
        <v>32</v>
      </c>
      <c r="H669" s="1">
        <v>41505</v>
      </c>
      <c r="I669" t="s">
        <v>33</v>
      </c>
    </row>
    <row r="670" spans="1:10" x14ac:dyDescent="0.25">
      <c r="A670" t="str">
        <f>_xlfn.TEXTJOIN(" ",1,Licencje[[#This Row],[Nazwisko]],Licencje[[#This Row],[Imię]])</f>
        <v>POROWSKA Wiktoria</v>
      </c>
      <c r="B670" t="s">
        <v>9</v>
      </c>
      <c r="C670" t="s">
        <v>849</v>
      </c>
      <c r="D670">
        <v>2025</v>
      </c>
      <c r="E670" t="s">
        <v>24</v>
      </c>
      <c r="F670" t="s">
        <v>850</v>
      </c>
      <c r="G670" t="s">
        <v>91</v>
      </c>
      <c r="H670" s="1">
        <v>41590</v>
      </c>
      <c r="I670" t="s">
        <v>33</v>
      </c>
    </row>
    <row r="671" spans="1:10" x14ac:dyDescent="0.25">
      <c r="A671" t="str">
        <f>_xlfn.TEXTJOIN(" ",1,Licencje[[#This Row],[Nazwisko]],Licencje[[#This Row],[Imię]])</f>
        <v>STEFANOWICZ Zofia</v>
      </c>
      <c r="B671" t="s">
        <v>9</v>
      </c>
      <c r="C671" t="s">
        <v>851</v>
      </c>
      <c r="D671">
        <v>2025</v>
      </c>
      <c r="E671" t="s">
        <v>24</v>
      </c>
      <c r="F671" t="s">
        <v>852</v>
      </c>
      <c r="G671" t="s">
        <v>72</v>
      </c>
      <c r="H671" s="1">
        <v>41480</v>
      </c>
      <c r="I671" t="s">
        <v>33</v>
      </c>
    </row>
    <row r="672" spans="1:10" x14ac:dyDescent="0.25">
      <c r="A672" t="str">
        <f>_xlfn.TEXTJOIN(" ",1,Licencje[[#This Row],[Nazwisko]],Licencje[[#This Row],[Imię]])</f>
        <v>TARASIUK Piotr</v>
      </c>
      <c r="B672" t="s">
        <v>14</v>
      </c>
      <c r="C672" t="s">
        <v>853</v>
      </c>
      <c r="D672">
        <v>2025</v>
      </c>
      <c r="E672" t="s">
        <v>24</v>
      </c>
      <c r="F672" t="s">
        <v>68</v>
      </c>
      <c r="G672" t="s">
        <v>90</v>
      </c>
      <c r="H672" s="1">
        <v>41523</v>
      </c>
      <c r="I672" t="s">
        <v>33</v>
      </c>
    </row>
    <row r="673" spans="1:9" x14ac:dyDescent="0.25">
      <c r="A673" t="str">
        <f>_xlfn.TEXTJOIN(" ",1,Licencje[[#This Row],[Nazwisko]],Licencje[[#This Row],[Imię]])</f>
        <v>TRESZCZOTKO Bartłomiej</v>
      </c>
      <c r="B673" t="s">
        <v>14</v>
      </c>
      <c r="C673" t="s">
        <v>854</v>
      </c>
      <c r="D673">
        <v>2025</v>
      </c>
      <c r="E673" t="s">
        <v>21</v>
      </c>
      <c r="F673" t="s">
        <v>855</v>
      </c>
      <c r="G673" t="s">
        <v>34</v>
      </c>
      <c r="H673" s="1">
        <v>41369</v>
      </c>
      <c r="I673" t="s">
        <v>33</v>
      </c>
    </row>
    <row r="674" spans="1:9" x14ac:dyDescent="0.25">
      <c r="A674" t="str">
        <f>_xlfn.TEXTJOIN(" ",1,Licencje[[#This Row],[Nazwisko]],Licencje[[#This Row],[Imię]])</f>
        <v>SOŁOWICZ Joanna</v>
      </c>
      <c r="B674" t="s">
        <v>9</v>
      </c>
      <c r="C674" t="s">
        <v>856</v>
      </c>
      <c r="D674">
        <v>2025</v>
      </c>
      <c r="E674" t="s">
        <v>21</v>
      </c>
      <c r="F674" t="s">
        <v>470</v>
      </c>
      <c r="G674" t="s">
        <v>194</v>
      </c>
      <c r="H674" s="1">
        <v>41305</v>
      </c>
      <c r="I674" t="s">
        <v>33</v>
      </c>
    </row>
    <row r="675" spans="1:9" x14ac:dyDescent="0.25">
      <c r="A675" t="str">
        <f>_xlfn.TEXTJOIN(" ",1,Licencje[[#This Row],[Nazwisko]],Licencje[[#This Row],[Imię]])</f>
        <v>ZABROCKA Zofia</v>
      </c>
      <c r="B675" t="s">
        <v>9</v>
      </c>
      <c r="C675" t="s">
        <v>857</v>
      </c>
      <c r="D675">
        <v>2025</v>
      </c>
      <c r="E675" t="s">
        <v>24</v>
      </c>
      <c r="F675" t="s">
        <v>858</v>
      </c>
      <c r="G675" t="s">
        <v>72</v>
      </c>
      <c r="H675" s="1">
        <v>41518</v>
      </c>
      <c r="I675" t="s">
        <v>71</v>
      </c>
    </row>
    <row r="676" spans="1:9" x14ac:dyDescent="0.25">
      <c r="A676" t="str">
        <f>_xlfn.TEXTJOIN(" ",1,Licencje[[#This Row],[Nazwisko]],Licencje[[#This Row],[Imię]])</f>
        <v>VOLKAVA Sofya</v>
      </c>
      <c r="B676" t="s">
        <v>9</v>
      </c>
      <c r="C676" t="s">
        <v>859</v>
      </c>
      <c r="D676">
        <v>2025</v>
      </c>
      <c r="E676" t="s">
        <v>21</v>
      </c>
      <c r="F676" t="s">
        <v>860</v>
      </c>
      <c r="G676" t="s">
        <v>861</v>
      </c>
      <c r="H676" s="1">
        <v>41409</v>
      </c>
      <c r="I676" t="s">
        <v>71</v>
      </c>
    </row>
    <row r="677" spans="1:9" x14ac:dyDescent="0.25">
      <c r="A677" t="str">
        <f>_xlfn.TEXTJOIN(" ",1,Licencje[[#This Row],[Nazwisko]],Licencje[[#This Row],[Imię]])</f>
        <v>SZYMBORSKA Iga</v>
      </c>
      <c r="B677" t="s">
        <v>9</v>
      </c>
      <c r="C677" t="s">
        <v>862</v>
      </c>
      <c r="D677">
        <v>2025</v>
      </c>
      <c r="E677" t="s">
        <v>24</v>
      </c>
      <c r="F677" t="s">
        <v>863</v>
      </c>
      <c r="G677" t="s">
        <v>123</v>
      </c>
      <c r="H677" s="1">
        <v>41604</v>
      </c>
      <c r="I677" t="s">
        <v>71</v>
      </c>
    </row>
    <row r="678" spans="1:9" x14ac:dyDescent="0.25">
      <c r="A678" t="str">
        <f>_xlfn.TEXTJOIN(" ",1,Licencje[[#This Row],[Nazwisko]],Licencje[[#This Row],[Imię]])</f>
        <v>SZATKO Zuzanna</v>
      </c>
      <c r="B678" t="s">
        <v>9</v>
      </c>
      <c r="C678" t="s">
        <v>864</v>
      </c>
      <c r="D678">
        <v>2025</v>
      </c>
      <c r="E678" t="s">
        <v>24</v>
      </c>
      <c r="F678" t="s">
        <v>865</v>
      </c>
      <c r="G678" t="s">
        <v>23</v>
      </c>
      <c r="H678" s="1">
        <v>41464</v>
      </c>
      <c r="I678" t="s">
        <v>71</v>
      </c>
    </row>
    <row r="679" spans="1:9" x14ac:dyDescent="0.25">
      <c r="A679" t="str">
        <f>_xlfn.TEXTJOIN(" ",1,Licencje[[#This Row],[Nazwisko]],Licencje[[#This Row],[Imię]])</f>
        <v>SKRODZKA Antonina</v>
      </c>
      <c r="B679" t="s">
        <v>9</v>
      </c>
      <c r="C679" t="s">
        <v>866</v>
      </c>
      <c r="D679">
        <v>2025</v>
      </c>
      <c r="E679" t="s">
        <v>24</v>
      </c>
      <c r="F679" t="s">
        <v>483</v>
      </c>
      <c r="G679" t="s">
        <v>108</v>
      </c>
      <c r="H679" s="1">
        <v>41478</v>
      </c>
      <c r="I679" t="s">
        <v>71</v>
      </c>
    </row>
    <row r="680" spans="1:9" x14ac:dyDescent="0.25">
      <c r="A680" t="str">
        <f>_xlfn.TEXTJOIN(" ",1,Licencje[[#This Row],[Nazwisko]],Licencje[[#This Row],[Imię]])</f>
        <v>RAKOWICZ Michał</v>
      </c>
      <c r="B680" t="s">
        <v>14</v>
      </c>
      <c r="C680" t="s">
        <v>867</v>
      </c>
      <c r="D680">
        <v>2025</v>
      </c>
      <c r="E680" t="s">
        <v>24</v>
      </c>
      <c r="F680" t="s">
        <v>868</v>
      </c>
      <c r="G680" t="s">
        <v>49</v>
      </c>
      <c r="H680" s="1">
        <v>41577</v>
      </c>
      <c r="I680" t="s">
        <v>71</v>
      </c>
    </row>
    <row r="681" spans="1:9" x14ac:dyDescent="0.25">
      <c r="A681" t="str">
        <f>_xlfn.TEXTJOIN(" ",1,Licencje[[#This Row],[Nazwisko]],Licencje[[#This Row],[Imię]])</f>
        <v>PROTASIEWICZ Róża</v>
      </c>
      <c r="B681" t="s">
        <v>9</v>
      </c>
      <c r="C681" t="s">
        <v>869</v>
      </c>
      <c r="D681">
        <v>2025</v>
      </c>
      <c r="E681" t="s">
        <v>21</v>
      </c>
      <c r="F681" t="s">
        <v>870</v>
      </c>
      <c r="G681" t="s">
        <v>871</v>
      </c>
      <c r="H681" s="1">
        <v>41276</v>
      </c>
      <c r="I681" t="s">
        <v>71</v>
      </c>
    </row>
    <row r="682" spans="1:9" x14ac:dyDescent="0.25">
      <c r="A682" t="str">
        <f>_xlfn.TEXTJOIN(" ",1,Licencje[[#This Row],[Nazwisko]],Licencje[[#This Row],[Imię]])</f>
        <v>PROKOPIUK Michalina</v>
      </c>
      <c r="B682" t="s">
        <v>9</v>
      </c>
      <c r="C682" t="s">
        <v>872</v>
      </c>
      <c r="D682">
        <v>2025</v>
      </c>
      <c r="E682" t="s">
        <v>24</v>
      </c>
      <c r="F682" t="s">
        <v>873</v>
      </c>
      <c r="G682" t="s">
        <v>112</v>
      </c>
      <c r="H682" s="1">
        <v>41577</v>
      </c>
      <c r="I682" t="s">
        <v>71</v>
      </c>
    </row>
    <row r="683" spans="1:9" x14ac:dyDescent="0.25">
      <c r="A683" t="str">
        <f>_xlfn.TEXTJOIN(" ",1,Licencje[[#This Row],[Nazwisko]],Licencje[[#This Row],[Imię]])</f>
        <v>OŚWIECIŃSKI Grzegorz</v>
      </c>
      <c r="B683" t="s">
        <v>14</v>
      </c>
      <c r="C683" t="s">
        <v>874</v>
      </c>
      <c r="D683">
        <v>2025</v>
      </c>
      <c r="E683" t="s">
        <v>21</v>
      </c>
      <c r="F683" t="s">
        <v>875</v>
      </c>
      <c r="G683" t="s">
        <v>221</v>
      </c>
      <c r="H683" s="1">
        <v>41383</v>
      </c>
      <c r="I683" t="s">
        <v>71</v>
      </c>
    </row>
    <row r="684" spans="1:9" x14ac:dyDescent="0.25">
      <c r="A684" t="str">
        <f>_xlfn.TEXTJOIN(" ",1,Licencje[[#This Row],[Nazwisko]],Licencje[[#This Row],[Imię]])</f>
        <v>MUCHA Hanna</v>
      </c>
      <c r="B684" t="s">
        <v>9</v>
      </c>
      <c r="C684" t="s">
        <v>876</v>
      </c>
      <c r="D684">
        <v>2025</v>
      </c>
      <c r="E684" t="s">
        <v>24</v>
      </c>
      <c r="F684" t="s">
        <v>877</v>
      </c>
      <c r="G684" t="s">
        <v>122</v>
      </c>
      <c r="H684" s="1">
        <v>41624</v>
      </c>
      <c r="I684" t="s">
        <v>71</v>
      </c>
    </row>
    <row r="685" spans="1:9" x14ac:dyDescent="0.25">
      <c r="A685" t="str">
        <f>_xlfn.TEXTJOIN(" ",1,Licencje[[#This Row],[Nazwisko]],Licencje[[#This Row],[Imię]])</f>
        <v>KOZAK Ksawier</v>
      </c>
      <c r="B685" t="s">
        <v>14</v>
      </c>
      <c r="C685" t="s">
        <v>878</v>
      </c>
      <c r="D685">
        <v>2025</v>
      </c>
      <c r="E685" t="s">
        <v>21</v>
      </c>
      <c r="F685" t="s">
        <v>879</v>
      </c>
      <c r="G685" t="s">
        <v>880</v>
      </c>
      <c r="H685" s="1">
        <v>41277</v>
      </c>
      <c r="I685" t="s">
        <v>71</v>
      </c>
    </row>
    <row r="686" spans="1:9" x14ac:dyDescent="0.25">
      <c r="A686" t="str">
        <f>_xlfn.TEXTJOIN(" ",1,Licencje[[#This Row],[Nazwisko]],Licencje[[#This Row],[Imię]])</f>
        <v>KOTOWSKA Alicja</v>
      </c>
      <c r="B686" t="s">
        <v>9</v>
      </c>
      <c r="C686" t="s">
        <v>881</v>
      </c>
      <c r="D686">
        <v>2025</v>
      </c>
      <c r="E686" t="s">
        <v>24</v>
      </c>
      <c r="F686" t="s">
        <v>46</v>
      </c>
      <c r="G686" t="s">
        <v>22</v>
      </c>
      <c r="H686" s="1">
        <v>41537</v>
      </c>
      <c r="I686" t="s">
        <v>71</v>
      </c>
    </row>
    <row r="687" spans="1:9" x14ac:dyDescent="0.25">
      <c r="A687" t="str">
        <f>_xlfn.TEXTJOIN(" ",1,Licencje[[#This Row],[Nazwisko]],Licencje[[#This Row],[Imię]])</f>
        <v>KORSAK Piotr</v>
      </c>
      <c r="B687" t="s">
        <v>14</v>
      </c>
      <c r="C687" t="s">
        <v>882</v>
      </c>
      <c r="D687">
        <v>2025</v>
      </c>
      <c r="E687" t="s">
        <v>24</v>
      </c>
      <c r="F687" t="s">
        <v>883</v>
      </c>
      <c r="G687" t="s">
        <v>90</v>
      </c>
      <c r="H687" s="1">
        <v>41519</v>
      </c>
      <c r="I687" t="s">
        <v>71</v>
      </c>
    </row>
    <row r="688" spans="1:9" x14ac:dyDescent="0.25">
      <c r="A688" t="str">
        <f>_xlfn.TEXTJOIN(" ",1,Licencje[[#This Row],[Nazwisko]],Licencje[[#This Row],[Imię]])</f>
        <v>KIEŁCZEWSKA Julianna</v>
      </c>
      <c r="B688" t="s">
        <v>9</v>
      </c>
      <c r="C688" t="s">
        <v>884</v>
      </c>
      <c r="D688">
        <v>2025</v>
      </c>
      <c r="E688" t="s">
        <v>21</v>
      </c>
      <c r="F688" t="s">
        <v>885</v>
      </c>
      <c r="G688" t="s">
        <v>541</v>
      </c>
      <c r="H688" s="1">
        <v>41356</v>
      </c>
      <c r="I688" t="s">
        <v>71</v>
      </c>
    </row>
    <row r="689" spans="1:10" x14ac:dyDescent="0.25">
      <c r="A689" t="str">
        <f>_xlfn.TEXTJOIN(" ",1,Licencje[[#This Row],[Nazwisko]],Licencje[[#This Row],[Imię]])</f>
        <v>KASJANOWICZ Franciszek</v>
      </c>
      <c r="B689" t="s">
        <v>14</v>
      </c>
      <c r="C689" t="s">
        <v>886</v>
      </c>
      <c r="D689">
        <v>2025</v>
      </c>
      <c r="E689" t="s">
        <v>21</v>
      </c>
      <c r="F689" t="s">
        <v>887</v>
      </c>
      <c r="G689" t="s">
        <v>157</v>
      </c>
      <c r="H689" s="1">
        <v>41364</v>
      </c>
      <c r="I689" t="s">
        <v>71</v>
      </c>
    </row>
    <row r="690" spans="1:10" x14ac:dyDescent="0.25">
      <c r="A690" t="str">
        <f>_xlfn.TEXTJOIN(" ",1,Licencje[[#This Row],[Nazwisko]],Licencje[[#This Row],[Imię]])</f>
        <v>JAWORSKA Maria</v>
      </c>
      <c r="B690" t="s">
        <v>9</v>
      </c>
      <c r="C690" t="s">
        <v>888</v>
      </c>
      <c r="D690">
        <v>2025</v>
      </c>
      <c r="E690" t="s">
        <v>21</v>
      </c>
      <c r="F690" t="s">
        <v>366</v>
      </c>
      <c r="G690" t="s">
        <v>146</v>
      </c>
      <c r="H690" s="1">
        <v>41386</v>
      </c>
      <c r="I690" t="s">
        <v>71</v>
      </c>
    </row>
    <row r="691" spans="1:10" x14ac:dyDescent="0.25">
      <c r="A691" t="str">
        <f>_xlfn.TEXTJOIN(" ",1,Licencje[[#This Row],[Nazwisko]],Licencje[[#This Row],[Imię]])</f>
        <v>JABŁOŃSKA Lilianna</v>
      </c>
      <c r="B691" t="s">
        <v>9</v>
      </c>
      <c r="C691" t="s">
        <v>889</v>
      </c>
      <c r="D691">
        <v>2025</v>
      </c>
      <c r="E691" t="s">
        <v>21</v>
      </c>
      <c r="F691" t="s">
        <v>195</v>
      </c>
      <c r="G691" t="s">
        <v>381</v>
      </c>
      <c r="H691" s="1">
        <v>41450</v>
      </c>
      <c r="I691" t="s">
        <v>71</v>
      </c>
    </row>
    <row r="692" spans="1:10" x14ac:dyDescent="0.25">
      <c r="A692" t="str">
        <f>_xlfn.TEXTJOIN(" ",1,Licencje[[#This Row],[Nazwisko]],Licencje[[#This Row],[Imię]])</f>
        <v>BIELECKA Gabriela</v>
      </c>
      <c r="B692" t="s">
        <v>9</v>
      </c>
      <c r="C692" t="s">
        <v>890</v>
      </c>
      <c r="D692">
        <v>2025</v>
      </c>
      <c r="E692" t="s">
        <v>21</v>
      </c>
      <c r="F692" t="s">
        <v>891</v>
      </c>
      <c r="G692" t="s">
        <v>60</v>
      </c>
      <c r="H692" s="1">
        <v>41358</v>
      </c>
      <c r="I692" t="s">
        <v>71</v>
      </c>
    </row>
    <row r="693" spans="1:10" x14ac:dyDescent="0.25">
      <c r="A693" t="str">
        <f>_xlfn.TEXTJOIN(" ",1,Licencje[[#This Row],[Nazwisko]],Licencje[[#This Row],[Imię]])</f>
        <v>ANDRZEJEWSKA Maria</v>
      </c>
      <c r="B693" t="s">
        <v>9</v>
      </c>
      <c r="C693" t="s">
        <v>892</v>
      </c>
      <c r="D693">
        <v>2025</v>
      </c>
      <c r="E693" t="s">
        <v>24</v>
      </c>
      <c r="F693" t="s">
        <v>893</v>
      </c>
      <c r="G693" t="s">
        <v>146</v>
      </c>
      <c r="H693" s="1">
        <v>41602</v>
      </c>
      <c r="I693" t="s">
        <v>71</v>
      </c>
    </row>
    <row r="694" spans="1:10" x14ac:dyDescent="0.25">
      <c r="A694" t="str">
        <f>_xlfn.TEXTJOIN(" ",1,Licencje[[#This Row],[Nazwisko]],Licencje[[#This Row],[Imię]])</f>
        <v>SMĘDZIK Magdalena</v>
      </c>
      <c r="B694" t="s">
        <v>9</v>
      </c>
      <c r="C694" t="s">
        <v>1513</v>
      </c>
      <c r="D694">
        <v>2025</v>
      </c>
      <c r="E694" t="s">
        <v>1445</v>
      </c>
      <c r="F694" t="s">
        <v>1515</v>
      </c>
      <c r="G694" t="s">
        <v>93</v>
      </c>
      <c r="H694" s="1">
        <v>37883</v>
      </c>
      <c r="I694" t="s">
        <v>130</v>
      </c>
    </row>
    <row r="695" spans="1:10" x14ac:dyDescent="0.25">
      <c r="A695" t="str">
        <f>_xlfn.TEXTJOIN(" ",1,Licencje[[#This Row],[Nazwisko]],Licencje[[#This Row],[Imię]])</f>
        <v>KLIMECKA Aleksandra</v>
      </c>
      <c r="B695" t="s">
        <v>9</v>
      </c>
      <c r="C695" t="s">
        <v>894</v>
      </c>
      <c r="D695">
        <v>2025</v>
      </c>
      <c r="E695" t="s">
        <v>24</v>
      </c>
      <c r="F695" t="s">
        <v>492</v>
      </c>
      <c r="G695" t="s">
        <v>19</v>
      </c>
      <c r="H695" s="1">
        <v>41568</v>
      </c>
      <c r="I695" t="s">
        <v>130</v>
      </c>
      <c r="J695" t="s">
        <v>895</v>
      </c>
    </row>
    <row r="696" spans="1:10" x14ac:dyDescent="0.25">
      <c r="A696" t="str">
        <f>_xlfn.TEXTJOIN(" ",1,Licencje[[#This Row],[Nazwisko]],Licencje[[#This Row],[Imię]])</f>
        <v>GIERAS Martyna</v>
      </c>
      <c r="B696" t="s">
        <v>9</v>
      </c>
      <c r="C696" t="s">
        <v>896</v>
      </c>
      <c r="D696">
        <v>2025</v>
      </c>
      <c r="E696" t="s">
        <v>15</v>
      </c>
      <c r="F696" t="s">
        <v>897</v>
      </c>
      <c r="G696" t="s">
        <v>73</v>
      </c>
      <c r="H696" s="1">
        <v>41966</v>
      </c>
      <c r="I696" t="s">
        <v>92</v>
      </c>
      <c r="J696" t="s">
        <v>219</v>
      </c>
    </row>
    <row r="697" spans="1:10" x14ac:dyDescent="0.25">
      <c r="A697" t="str">
        <f>_xlfn.TEXTJOIN(" ",1,Licencje[[#This Row],[Nazwisko]],Licencje[[#This Row],[Imię]])</f>
        <v>SOBCZAK Alicja</v>
      </c>
      <c r="B697" t="s">
        <v>9</v>
      </c>
      <c r="C697" t="s">
        <v>898</v>
      </c>
      <c r="D697">
        <v>2025</v>
      </c>
      <c r="E697" t="s">
        <v>24</v>
      </c>
      <c r="F697" t="s">
        <v>238</v>
      </c>
      <c r="G697" t="s">
        <v>22</v>
      </c>
      <c r="H697" s="1">
        <v>41636</v>
      </c>
      <c r="I697" t="s">
        <v>92</v>
      </c>
      <c r="J697" t="s">
        <v>219</v>
      </c>
    </row>
    <row r="698" spans="1:10" x14ac:dyDescent="0.25">
      <c r="A698" t="str">
        <f>_xlfn.TEXTJOIN(" ",1,Licencje[[#This Row],[Nazwisko]],Licencje[[#This Row],[Imię]])</f>
        <v>WOLSKA Lena</v>
      </c>
      <c r="B698" t="s">
        <v>9</v>
      </c>
      <c r="C698" t="s">
        <v>899</v>
      </c>
      <c r="D698">
        <v>2025</v>
      </c>
      <c r="E698" t="s">
        <v>10</v>
      </c>
      <c r="F698" t="s">
        <v>900</v>
      </c>
      <c r="G698" t="s">
        <v>87</v>
      </c>
      <c r="H698" s="1">
        <v>42205</v>
      </c>
      <c r="I698" t="s">
        <v>92</v>
      </c>
      <c r="J698" t="s">
        <v>901</v>
      </c>
    </row>
    <row r="699" spans="1:10" x14ac:dyDescent="0.25">
      <c r="A699" t="str">
        <f>_xlfn.TEXTJOIN(" ",1,Licencje[[#This Row],[Nazwisko]],Licencje[[#This Row],[Imię]])</f>
        <v>JARZĄBEK Zuzanna</v>
      </c>
      <c r="B699" t="s">
        <v>9</v>
      </c>
      <c r="C699" t="s">
        <v>1516</v>
      </c>
      <c r="D699">
        <v>2025</v>
      </c>
      <c r="E699" t="s">
        <v>1441</v>
      </c>
      <c r="F699" t="s">
        <v>1517</v>
      </c>
      <c r="G699" t="s">
        <v>23</v>
      </c>
      <c r="H699" s="1">
        <v>40291</v>
      </c>
      <c r="I699" t="s">
        <v>323</v>
      </c>
    </row>
    <row r="700" spans="1:10" x14ac:dyDescent="0.25">
      <c r="A700" t="str">
        <f>_xlfn.TEXTJOIN(" ",1,Licencje[[#This Row],[Nazwisko]],Licencje[[#This Row],[Imię]])</f>
        <v>GONTARZ Hanna</v>
      </c>
      <c r="B700" t="s">
        <v>9</v>
      </c>
      <c r="C700" t="s">
        <v>902</v>
      </c>
      <c r="D700">
        <v>2025</v>
      </c>
      <c r="E700" t="s">
        <v>15</v>
      </c>
      <c r="F700" t="s">
        <v>903</v>
      </c>
      <c r="G700" t="s">
        <v>122</v>
      </c>
      <c r="H700" s="1">
        <v>41832</v>
      </c>
      <c r="I700" t="s">
        <v>142</v>
      </c>
      <c r="J700" t="s">
        <v>696</v>
      </c>
    </row>
    <row r="701" spans="1:10" x14ac:dyDescent="0.25">
      <c r="A701" t="str">
        <f>_xlfn.TEXTJOIN(" ",1,Licencje[[#This Row],[Nazwisko]],Licencje[[#This Row],[Imię]])</f>
        <v>PUŁAWSKI Paweł</v>
      </c>
      <c r="B701" t="s">
        <v>14</v>
      </c>
      <c r="C701" t="s">
        <v>904</v>
      </c>
      <c r="D701">
        <v>2025</v>
      </c>
      <c r="E701" t="s">
        <v>24</v>
      </c>
      <c r="F701" t="s">
        <v>326</v>
      </c>
      <c r="G701" t="s">
        <v>16</v>
      </c>
      <c r="H701" s="1">
        <v>41624</v>
      </c>
      <c r="I701" t="s">
        <v>142</v>
      </c>
      <c r="J701" t="s">
        <v>905</v>
      </c>
    </row>
    <row r="702" spans="1:10" x14ac:dyDescent="0.25">
      <c r="A702" t="str">
        <f>_xlfn.TEXTJOIN(" ",1,Licencje[[#This Row],[Nazwisko]],Licencje[[#This Row],[Imię]])</f>
        <v>SZYMCZAK Helena</v>
      </c>
      <c r="B702" t="s">
        <v>9</v>
      </c>
      <c r="C702" t="s">
        <v>906</v>
      </c>
      <c r="D702">
        <v>2025</v>
      </c>
      <c r="E702" t="s">
        <v>21</v>
      </c>
      <c r="F702" t="s">
        <v>907</v>
      </c>
      <c r="G702" t="s">
        <v>192</v>
      </c>
      <c r="H702" s="1">
        <v>41247</v>
      </c>
      <c r="I702" t="s">
        <v>142</v>
      </c>
      <c r="J702" t="s">
        <v>2733</v>
      </c>
    </row>
    <row r="703" spans="1:10" x14ac:dyDescent="0.25">
      <c r="A703" t="str">
        <f>_xlfn.TEXTJOIN(" ",1,Licencje[[#This Row],[Nazwisko]],Licencje[[#This Row],[Imię]])</f>
        <v>SŁABOSZ Lena</v>
      </c>
      <c r="B703" t="s">
        <v>9</v>
      </c>
      <c r="C703" t="s">
        <v>908</v>
      </c>
      <c r="D703">
        <v>2025</v>
      </c>
      <c r="E703" t="s">
        <v>21</v>
      </c>
      <c r="F703" t="s">
        <v>909</v>
      </c>
      <c r="G703" t="s">
        <v>87</v>
      </c>
      <c r="H703" s="1">
        <v>41319</v>
      </c>
      <c r="I703" t="s">
        <v>142</v>
      </c>
      <c r="J703" t="s">
        <v>997</v>
      </c>
    </row>
    <row r="704" spans="1:10" x14ac:dyDescent="0.25">
      <c r="A704" t="str">
        <f>_xlfn.TEXTJOIN(" ",1,Licencje[[#This Row],[Nazwisko]],Licencje[[#This Row],[Imię]])</f>
        <v>DASZKOWSKA Małgorzata</v>
      </c>
      <c r="B704" t="s">
        <v>9</v>
      </c>
      <c r="C704" t="s">
        <v>910</v>
      </c>
      <c r="D704">
        <v>2025</v>
      </c>
      <c r="E704" t="s">
        <v>15</v>
      </c>
      <c r="F704" t="s">
        <v>911</v>
      </c>
      <c r="G704" t="s">
        <v>185</v>
      </c>
      <c r="H704" s="1">
        <v>41982</v>
      </c>
      <c r="I704" t="s">
        <v>142</v>
      </c>
      <c r="J704" t="s">
        <v>696</v>
      </c>
    </row>
    <row r="705" spans="1:10" x14ac:dyDescent="0.25">
      <c r="A705" t="str">
        <f>_xlfn.TEXTJOIN(" ",1,Licencje[[#This Row],[Nazwisko]],Licencje[[#This Row],[Imię]])</f>
        <v>RAFALSKA Zofia</v>
      </c>
      <c r="B705" t="s">
        <v>9</v>
      </c>
      <c r="C705" t="s">
        <v>912</v>
      </c>
      <c r="D705">
        <v>2025</v>
      </c>
      <c r="E705" t="s">
        <v>10</v>
      </c>
      <c r="F705" t="s">
        <v>913</v>
      </c>
      <c r="G705" t="s">
        <v>72</v>
      </c>
      <c r="H705" s="1">
        <v>42289</v>
      </c>
      <c r="I705" t="s">
        <v>142</v>
      </c>
      <c r="J705" t="s">
        <v>696</v>
      </c>
    </row>
    <row r="706" spans="1:10" x14ac:dyDescent="0.25">
      <c r="A706" t="str">
        <f>_xlfn.TEXTJOIN(" ",1,Licencje[[#This Row],[Nazwisko]],Licencje[[#This Row],[Imię]])</f>
        <v>RAFALSKA Hanna</v>
      </c>
      <c r="B706" t="s">
        <v>9</v>
      </c>
      <c r="C706" t="s">
        <v>914</v>
      </c>
      <c r="D706">
        <v>2025</v>
      </c>
      <c r="E706" t="s">
        <v>24</v>
      </c>
      <c r="F706" t="s">
        <v>913</v>
      </c>
      <c r="G706" t="s">
        <v>122</v>
      </c>
      <c r="H706" s="1">
        <v>41716</v>
      </c>
      <c r="I706" t="s">
        <v>142</v>
      </c>
      <c r="J706" t="s">
        <v>696</v>
      </c>
    </row>
    <row r="707" spans="1:10" x14ac:dyDescent="0.25">
      <c r="A707" t="str">
        <f>_xlfn.TEXTJOIN(" ",1,Licencje[[#This Row],[Nazwisko]],Licencje[[#This Row],[Imię]])</f>
        <v>OBREMBALSKI Miłosz</v>
      </c>
      <c r="B707" t="s">
        <v>14</v>
      </c>
      <c r="C707" t="s">
        <v>3117</v>
      </c>
      <c r="D707">
        <v>2025</v>
      </c>
      <c r="E707" t="s">
        <v>21</v>
      </c>
      <c r="F707" t="s">
        <v>3118</v>
      </c>
      <c r="G707" t="s">
        <v>67</v>
      </c>
      <c r="H707" s="1">
        <v>41352</v>
      </c>
      <c r="I707" t="s">
        <v>142</v>
      </c>
      <c r="J707" t="s">
        <v>696</v>
      </c>
    </row>
    <row r="708" spans="1:10" x14ac:dyDescent="0.25">
      <c r="A708" t="str">
        <f>_xlfn.TEXTJOIN(" ",1,Licencje[[#This Row],[Nazwisko]],Licencje[[#This Row],[Imię]])</f>
        <v>ZALEWSKI Igor</v>
      </c>
      <c r="B708" t="s">
        <v>14</v>
      </c>
      <c r="C708" t="s">
        <v>915</v>
      </c>
      <c r="D708">
        <v>2025</v>
      </c>
      <c r="E708" t="s">
        <v>21</v>
      </c>
      <c r="F708" t="s">
        <v>95</v>
      </c>
      <c r="G708" t="s">
        <v>78</v>
      </c>
      <c r="H708" s="1">
        <v>41272</v>
      </c>
      <c r="I708" t="s">
        <v>96</v>
      </c>
      <c r="J708" t="s">
        <v>916</v>
      </c>
    </row>
    <row r="709" spans="1:10" x14ac:dyDescent="0.25">
      <c r="A709" t="str">
        <f>_xlfn.TEXTJOIN(" ",1,Licencje[[#This Row],[Nazwisko]],Licencje[[#This Row],[Imię]])</f>
        <v>TUREK Hanna</v>
      </c>
      <c r="B709" t="s">
        <v>9</v>
      </c>
      <c r="C709" t="s">
        <v>917</v>
      </c>
      <c r="D709">
        <v>2025</v>
      </c>
      <c r="E709" t="s">
        <v>24</v>
      </c>
      <c r="F709" t="s">
        <v>918</v>
      </c>
      <c r="G709" t="s">
        <v>122</v>
      </c>
      <c r="H709" s="1">
        <v>41500</v>
      </c>
      <c r="I709" t="s">
        <v>96</v>
      </c>
      <c r="J709" t="s">
        <v>1365</v>
      </c>
    </row>
    <row r="710" spans="1:10" x14ac:dyDescent="0.25">
      <c r="A710" t="str">
        <f>_xlfn.TEXTJOIN(" ",1,Licencje[[#This Row],[Nazwisko]],Licencje[[#This Row],[Imię]])</f>
        <v>SZEWCZYK Artur</v>
      </c>
      <c r="B710" t="s">
        <v>14</v>
      </c>
      <c r="C710" t="s">
        <v>919</v>
      </c>
      <c r="D710">
        <v>2025</v>
      </c>
      <c r="E710" t="s">
        <v>430</v>
      </c>
      <c r="F710" t="s">
        <v>197</v>
      </c>
      <c r="G710" t="s">
        <v>44</v>
      </c>
      <c r="H710" s="1">
        <v>42874</v>
      </c>
      <c r="I710" t="s">
        <v>96</v>
      </c>
    </row>
    <row r="711" spans="1:10" x14ac:dyDescent="0.25">
      <c r="A711" t="str">
        <f>_xlfn.TEXTJOIN(" ",1,Licencje[[#This Row],[Nazwisko]],Licencje[[#This Row],[Imię]])</f>
        <v>KALEMBA Maria</v>
      </c>
      <c r="B711" t="s">
        <v>9</v>
      </c>
      <c r="C711" t="s">
        <v>3119</v>
      </c>
      <c r="D711">
        <v>2025</v>
      </c>
      <c r="E711" t="s">
        <v>1395</v>
      </c>
      <c r="F711" t="s">
        <v>3120</v>
      </c>
      <c r="G711" t="s">
        <v>146</v>
      </c>
      <c r="H711" s="1">
        <v>41050</v>
      </c>
      <c r="I711" t="s">
        <v>96</v>
      </c>
    </row>
    <row r="712" spans="1:10" x14ac:dyDescent="0.25">
      <c r="A712" t="str">
        <f>_xlfn.TEXTJOIN(" ",1,Licencje[[#This Row],[Nazwisko]],Licencje[[#This Row],[Imię]])</f>
        <v>MACIASZCZYK Adrian</v>
      </c>
      <c r="B712" t="s">
        <v>14</v>
      </c>
      <c r="C712" t="s">
        <v>973</v>
      </c>
      <c r="D712">
        <v>2025</v>
      </c>
      <c r="E712" t="s">
        <v>1395</v>
      </c>
      <c r="F712" t="s">
        <v>974</v>
      </c>
      <c r="G712" t="s">
        <v>171</v>
      </c>
      <c r="H712" s="1">
        <v>40999</v>
      </c>
      <c r="I712" t="s">
        <v>97</v>
      </c>
      <c r="J712" t="s">
        <v>137</v>
      </c>
    </row>
    <row r="713" spans="1:10" x14ac:dyDescent="0.25">
      <c r="A713" t="str">
        <f>_xlfn.TEXTJOIN(" ",1,Licencje[[#This Row],[Nazwisko]],Licencje[[#This Row],[Imię]])</f>
        <v>WIECZOREK Gabriel</v>
      </c>
      <c r="B713" t="s">
        <v>14</v>
      </c>
      <c r="C713" t="s">
        <v>975</v>
      </c>
      <c r="D713">
        <v>2025</v>
      </c>
      <c r="E713" t="s">
        <v>430</v>
      </c>
      <c r="F713" t="s">
        <v>976</v>
      </c>
      <c r="G713" t="s">
        <v>69</v>
      </c>
      <c r="H713" s="1">
        <v>42698</v>
      </c>
      <c r="I713" t="s">
        <v>114</v>
      </c>
    </row>
    <row r="714" spans="1:10" x14ac:dyDescent="0.25">
      <c r="A714" t="str">
        <f>_xlfn.TEXTJOIN(" ",1,Licencje[[#This Row],[Nazwisko]],Licencje[[#This Row],[Imię]])</f>
        <v>WIECZOREK Rafał</v>
      </c>
      <c r="B714" t="s">
        <v>14</v>
      </c>
      <c r="C714" t="s">
        <v>977</v>
      </c>
      <c r="D714">
        <v>2025</v>
      </c>
      <c r="E714" t="s">
        <v>24</v>
      </c>
      <c r="F714" t="s">
        <v>976</v>
      </c>
      <c r="G714" t="s">
        <v>262</v>
      </c>
      <c r="H714" s="1">
        <v>41579</v>
      </c>
      <c r="I714" t="s">
        <v>114</v>
      </c>
      <c r="J714" t="s">
        <v>895</v>
      </c>
    </row>
    <row r="715" spans="1:10" x14ac:dyDescent="0.25">
      <c r="A715" t="str">
        <f>_xlfn.TEXTJOIN(" ",1,Licencje[[#This Row],[Nazwisko]],Licencje[[#This Row],[Imię]])</f>
        <v>WEŁNICKA Magdalena</v>
      </c>
      <c r="B715" t="s">
        <v>9</v>
      </c>
      <c r="C715" t="s">
        <v>1518</v>
      </c>
      <c r="D715">
        <v>2025</v>
      </c>
      <c r="E715" t="s">
        <v>1422</v>
      </c>
      <c r="F715" t="s">
        <v>1519</v>
      </c>
      <c r="G715" t="s">
        <v>93</v>
      </c>
      <c r="H715" s="1">
        <v>29396</v>
      </c>
      <c r="I715" t="s">
        <v>141</v>
      </c>
    </row>
    <row r="716" spans="1:10" x14ac:dyDescent="0.25">
      <c r="A716" t="str">
        <f>_xlfn.TEXTJOIN(" ",1,Licencje[[#This Row],[Nazwisko]],Licencje[[#This Row],[Imię]])</f>
        <v>GUTOWSKA Iga</v>
      </c>
      <c r="B716" t="s">
        <v>9</v>
      </c>
      <c r="C716" t="s">
        <v>979</v>
      </c>
      <c r="D716">
        <v>2025</v>
      </c>
      <c r="E716" t="s">
        <v>10</v>
      </c>
      <c r="F716" t="s">
        <v>980</v>
      </c>
      <c r="G716" t="s">
        <v>123</v>
      </c>
      <c r="H716" s="1">
        <v>42543</v>
      </c>
      <c r="I716" t="s">
        <v>151</v>
      </c>
      <c r="J716" t="s">
        <v>1366</v>
      </c>
    </row>
    <row r="717" spans="1:10" x14ac:dyDescent="0.25">
      <c r="A717" t="str">
        <f>_xlfn.TEXTJOIN(" ",1,Licencje[[#This Row],[Nazwisko]],Licencje[[#This Row],[Imię]])</f>
        <v>CHRZAN Jagoda</v>
      </c>
      <c r="B717" t="s">
        <v>9</v>
      </c>
      <c r="C717" t="s">
        <v>981</v>
      </c>
      <c r="D717">
        <v>2025</v>
      </c>
      <c r="E717" t="s">
        <v>24</v>
      </c>
      <c r="F717" t="s">
        <v>982</v>
      </c>
      <c r="G717" t="s">
        <v>128</v>
      </c>
      <c r="H717" s="1">
        <v>41569</v>
      </c>
      <c r="I717" t="s">
        <v>151</v>
      </c>
      <c r="J717" t="s">
        <v>111</v>
      </c>
    </row>
    <row r="718" spans="1:10" x14ac:dyDescent="0.25">
      <c r="A718" t="str">
        <f>_xlfn.TEXTJOIN(" ",1,Licencje[[#This Row],[Nazwisko]],Licencje[[#This Row],[Imię]])</f>
        <v>WÓJCICKA Anna</v>
      </c>
      <c r="B718" t="s">
        <v>9</v>
      </c>
      <c r="C718" t="s">
        <v>983</v>
      </c>
      <c r="D718">
        <v>2025</v>
      </c>
      <c r="E718" t="s">
        <v>10</v>
      </c>
      <c r="F718" t="s">
        <v>984</v>
      </c>
      <c r="G718" t="s">
        <v>13</v>
      </c>
      <c r="H718" s="1">
        <v>42289</v>
      </c>
      <c r="I718" t="s">
        <v>166</v>
      </c>
    </row>
    <row r="719" spans="1:10" x14ac:dyDescent="0.25">
      <c r="A719" t="str">
        <f>_xlfn.TEXTJOIN(" ",1,Licencje[[#This Row],[Nazwisko]],Licencje[[#This Row],[Imię]])</f>
        <v>URBAN Zofia</v>
      </c>
      <c r="B719" t="s">
        <v>9</v>
      </c>
      <c r="C719" t="s">
        <v>2417</v>
      </c>
      <c r="D719">
        <v>2025</v>
      </c>
      <c r="E719" t="s">
        <v>432</v>
      </c>
      <c r="F719" t="s">
        <v>702</v>
      </c>
      <c r="G719" t="s">
        <v>72</v>
      </c>
      <c r="H719" s="1">
        <v>43210</v>
      </c>
      <c r="I719" t="s">
        <v>166</v>
      </c>
    </row>
    <row r="720" spans="1:10" x14ac:dyDescent="0.25">
      <c r="A720" t="str">
        <f>_xlfn.TEXTJOIN(" ",1,Licencje[[#This Row],[Nazwisko]],Licencje[[#This Row],[Imię]])</f>
        <v>RUT Oscar</v>
      </c>
      <c r="B720" t="s">
        <v>14</v>
      </c>
      <c r="C720" t="s">
        <v>986</v>
      </c>
      <c r="D720">
        <v>2025</v>
      </c>
      <c r="E720" t="s">
        <v>430</v>
      </c>
      <c r="F720" t="s">
        <v>659</v>
      </c>
      <c r="G720" t="s">
        <v>987</v>
      </c>
      <c r="H720" s="1">
        <v>42860</v>
      </c>
      <c r="I720" t="s">
        <v>166</v>
      </c>
    </row>
    <row r="721" spans="1:10" x14ac:dyDescent="0.25">
      <c r="A721" t="str">
        <f>_xlfn.TEXTJOIN(" ",1,Licencje[[#This Row],[Nazwisko]],Licencje[[#This Row],[Imię]])</f>
        <v>RUT Kacper</v>
      </c>
      <c r="B721" t="s">
        <v>14</v>
      </c>
      <c r="C721" t="s">
        <v>988</v>
      </c>
      <c r="D721">
        <v>2025</v>
      </c>
      <c r="E721" t="s">
        <v>430</v>
      </c>
      <c r="F721" t="s">
        <v>659</v>
      </c>
      <c r="G721" t="s">
        <v>70</v>
      </c>
      <c r="H721" s="1">
        <v>42860</v>
      </c>
      <c r="I721" t="s">
        <v>166</v>
      </c>
    </row>
    <row r="722" spans="1:10" x14ac:dyDescent="0.25">
      <c r="A722" t="str">
        <f>_xlfn.TEXTJOIN(" ",1,Licencje[[#This Row],[Nazwisko]],Licencje[[#This Row],[Imię]])</f>
        <v>SZKUDLARSKA Gabriela</v>
      </c>
      <c r="B722" t="s">
        <v>9</v>
      </c>
      <c r="C722" t="s">
        <v>989</v>
      </c>
      <c r="D722">
        <v>2025</v>
      </c>
      <c r="E722" t="s">
        <v>24</v>
      </c>
      <c r="F722" t="s">
        <v>990</v>
      </c>
      <c r="G722" t="s">
        <v>60</v>
      </c>
      <c r="H722" s="1">
        <v>41612</v>
      </c>
      <c r="I722" t="s">
        <v>166</v>
      </c>
    </row>
    <row r="723" spans="1:10" x14ac:dyDescent="0.25">
      <c r="A723" t="str">
        <f>_xlfn.TEXTJOIN(" ",1,Licencje[[#This Row],[Nazwisko]],Licencje[[#This Row],[Imię]])</f>
        <v>BURDA Anhelina</v>
      </c>
      <c r="B723" t="s">
        <v>9</v>
      </c>
      <c r="C723" t="s">
        <v>991</v>
      </c>
      <c r="D723">
        <v>2025</v>
      </c>
      <c r="E723" t="s">
        <v>15</v>
      </c>
      <c r="F723" t="s">
        <v>992</v>
      </c>
      <c r="G723" t="s">
        <v>993</v>
      </c>
      <c r="H723" s="1">
        <v>41845</v>
      </c>
      <c r="I723" t="s">
        <v>166</v>
      </c>
    </row>
    <row r="724" spans="1:10" x14ac:dyDescent="0.25">
      <c r="A724" t="str">
        <f>_xlfn.TEXTJOIN(" ",1,Licencje[[#This Row],[Nazwisko]],Licencje[[#This Row],[Imię]])</f>
        <v>PODSADNYI Lev</v>
      </c>
      <c r="B724" t="s">
        <v>14</v>
      </c>
      <c r="C724" t="s">
        <v>998</v>
      </c>
      <c r="D724">
        <v>2025</v>
      </c>
      <c r="E724" t="s">
        <v>1395</v>
      </c>
      <c r="F724" t="s">
        <v>999</v>
      </c>
      <c r="G724" t="s">
        <v>1000</v>
      </c>
      <c r="H724" s="1">
        <v>40998</v>
      </c>
      <c r="I724" t="s">
        <v>166</v>
      </c>
    </row>
    <row r="725" spans="1:10" x14ac:dyDescent="0.25">
      <c r="A725" t="str">
        <f>_xlfn.TEXTJOIN(" ",1,Licencje[[#This Row],[Nazwisko]],Licencje[[#This Row],[Imię]])</f>
        <v>DIRIV Dmytro</v>
      </c>
      <c r="B725" t="s">
        <v>14</v>
      </c>
      <c r="C725" t="s">
        <v>1520</v>
      </c>
      <c r="D725">
        <v>2025</v>
      </c>
      <c r="E725" t="s">
        <v>1441</v>
      </c>
      <c r="F725" t="s">
        <v>1521</v>
      </c>
      <c r="G725" t="s">
        <v>764</v>
      </c>
      <c r="H725" s="1">
        <v>39999</v>
      </c>
      <c r="I725" t="s">
        <v>166</v>
      </c>
    </row>
    <row r="726" spans="1:10" x14ac:dyDescent="0.25">
      <c r="A726" t="str">
        <f>_xlfn.TEXTJOIN(" ",1,Licencje[[#This Row],[Nazwisko]],Licencje[[#This Row],[Imię]])</f>
        <v>NOSHCHENKO Vladyslaw</v>
      </c>
      <c r="B726" t="s">
        <v>14</v>
      </c>
      <c r="C726" t="s">
        <v>1001</v>
      </c>
      <c r="D726">
        <v>2025</v>
      </c>
      <c r="E726" t="s">
        <v>21</v>
      </c>
      <c r="F726" t="s">
        <v>1002</v>
      </c>
      <c r="G726" t="s">
        <v>1003</v>
      </c>
      <c r="H726" s="1">
        <v>41277</v>
      </c>
      <c r="I726" t="s">
        <v>166</v>
      </c>
    </row>
    <row r="727" spans="1:10" x14ac:dyDescent="0.25">
      <c r="A727" t="str">
        <f>_xlfn.TEXTJOIN(" ",1,Licencje[[#This Row],[Nazwisko]],Licencje[[#This Row],[Imię]])</f>
        <v>CHMIEL Jagoda</v>
      </c>
      <c r="B727" t="s">
        <v>9</v>
      </c>
      <c r="C727" t="s">
        <v>995</v>
      </c>
      <c r="D727">
        <v>2025</v>
      </c>
      <c r="E727" t="s">
        <v>21</v>
      </c>
      <c r="F727" t="s">
        <v>1004</v>
      </c>
      <c r="G727" t="s">
        <v>128</v>
      </c>
      <c r="H727" s="1">
        <v>41449</v>
      </c>
      <c r="I727" t="s">
        <v>155</v>
      </c>
      <c r="J727" t="s">
        <v>214</v>
      </c>
    </row>
    <row r="728" spans="1:10" x14ac:dyDescent="0.25">
      <c r="A728" t="str">
        <f>_xlfn.TEXTJOIN(" ",1,Licencje[[#This Row],[Nazwisko]],Licencje[[#This Row],[Imię]])</f>
        <v>DZIADAK Antonina</v>
      </c>
      <c r="B728" t="s">
        <v>9</v>
      </c>
      <c r="C728" t="s">
        <v>1005</v>
      </c>
      <c r="D728">
        <v>2025</v>
      </c>
      <c r="E728" t="s">
        <v>430</v>
      </c>
      <c r="F728" t="s">
        <v>413</v>
      </c>
      <c r="G728" t="s">
        <v>108</v>
      </c>
      <c r="H728" s="1">
        <v>42817</v>
      </c>
      <c r="I728" t="s">
        <v>155</v>
      </c>
      <c r="J728" t="s">
        <v>214</v>
      </c>
    </row>
    <row r="729" spans="1:10" x14ac:dyDescent="0.25">
      <c r="A729" t="str">
        <f>_xlfn.TEXTJOIN(" ",1,Licencje[[#This Row],[Nazwisko]],Licencje[[#This Row],[Imię]])</f>
        <v>IZDEBSKI Natan</v>
      </c>
      <c r="B729" t="s">
        <v>14</v>
      </c>
      <c r="C729" t="s">
        <v>994</v>
      </c>
      <c r="D729">
        <v>2025</v>
      </c>
      <c r="E729" t="s">
        <v>24</v>
      </c>
      <c r="F729" t="s">
        <v>1006</v>
      </c>
      <c r="G729" t="s">
        <v>218</v>
      </c>
      <c r="H729" s="1">
        <v>41470</v>
      </c>
      <c r="I729" t="s">
        <v>155</v>
      </c>
      <c r="J729" t="s">
        <v>214</v>
      </c>
    </row>
    <row r="730" spans="1:10" x14ac:dyDescent="0.25">
      <c r="A730" t="str">
        <f>_xlfn.TEXTJOIN(" ",1,Licencje[[#This Row],[Nazwisko]],Licencje[[#This Row],[Imię]])</f>
        <v>NOWAK Małgorzata</v>
      </c>
      <c r="B730" t="s">
        <v>9</v>
      </c>
      <c r="C730" t="s">
        <v>3121</v>
      </c>
      <c r="D730">
        <v>2025</v>
      </c>
      <c r="E730" t="s">
        <v>1422</v>
      </c>
      <c r="F730" t="s">
        <v>188</v>
      </c>
      <c r="G730" t="s">
        <v>185</v>
      </c>
      <c r="H730" s="1">
        <v>22183</v>
      </c>
      <c r="I730" t="s">
        <v>1479</v>
      </c>
    </row>
    <row r="731" spans="1:10" x14ac:dyDescent="0.25">
      <c r="A731" t="str">
        <f>_xlfn.TEXTJOIN(" ",1,Licencje[[#This Row],[Nazwisko]],Licencje[[#This Row],[Imię]])</f>
        <v>STASZEL Lena</v>
      </c>
      <c r="B731" t="s">
        <v>9</v>
      </c>
      <c r="C731" t="s">
        <v>1523</v>
      </c>
      <c r="D731">
        <v>2025</v>
      </c>
      <c r="E731" t="s">
        <v>1398</v>
      </c>
      <c r="F731" t="s">
        <v>1524</v>
      </c>
      <c r="G731" t="s">
        <v>87</v>
      </c>
      <c r="H731" s="1">
        <v>40604</v>
      </c>
      <c r="I731" t="s">
        <v>1071</v>
      </c>
      <c r="J731" t="s">
        <v>1525</v>
      </c>
    </row>
    <row r="732" spans="1:10" x14ac:dyDescent="0.25">
      <c r="A732" t="str">
        <f>_xlfn.TEXTJOIN(" ",1,Licencje[[#This Row],[Nazwisko]],Licencje[[#This Row],[Imię]])</f>
        <v>VOLYK Vladyslava</v>
      </c>
      <c r="B732" t="s">
        <v>9</v>
      </c>
      <c r="C732" t="s">
        <v>1007</v>
      </c>
      <c r="D732">
        <v>2025</v>
      </c>
      <c r="E732" t="s">
        <v>1395</v>
      </c>
      <c r="F732" t="s">
        <v>1008</v>
      </c>
      <c r="G732" t="s">
        <v>1009</v>
      </c>
      <c r="H732" s="1">
        <v>40991</v>
      </c>
      <c r="I732" t="s">
        <v>140</v>
      </c>
      <c r="J732" t="s">
        <v>1010</v>
      </c>
    </row>
    <row r="733" spans="1:10" x14ac:dyDescent="0.25">
      <c r="A733" t="str">
        <f>_xlfn.TEXTJOIN(" ",1,Licencje[[#This Row],[Nazwisko]],Licencje[[#This Row],[Imię]])</f>
        <v>SEMIRUNNII Vladimir</v>
      </c>
      <c r="B733" t="s">
        <v>14</v>
      </c>
      <c r="C733" t="s">
        <v>1526</v>
      </c>
      <c r="D733">
        <v>2025</v>
      </c>
      <c r="E733" t="s">
        <v>1539</v>
      </c>
      <c r="F733" t="s">
        <v>1527</v>
      </c>
      <c r="G733" t="s">
        <v>1528</v>
      </c>
      <c r="H733" s="1">
        <v>37601</v>
      </c>
      <c r="I733" t="s">
        <v>50</v>
      </c>
    </row>
    <row r="734" spans="1:10" x14ac:dyDescent="0.25">
      <c r="A734" t="str">
        <f>_xlfn.TEXTJOIN(" ",1,Licencje[[#This Row],[Nazwisko]],Licencje[[#This Row],[Imię]])</f>
        <v>MROWIŃSKI Oliwier</v>
      </c>
      <c r="B734" t="s">
        <v>14</v>
      </c>
      <c r="C734" t="s">
        <v>1011</v>
      </c>
      <c r="D734">
        <v>2025</v>
      </c>
      <c r="E734" t="s">
        <v>21</v>
      </c>
      <c r="F734" t="s">
        <v>1012</v>
      </c>
      <c r="G734" t="s">
        <v>222</v>
      </c>
      <c r="H734" s="1">
        <v>41435</v>
      </c>
      <c r="I734" t="s">
        <v>1071</v>
      </c>
      <c r="J734" t="s">
        <v>895</v>
      </c>
    </row>
    <row r="735" spans="1:10" x14ac:dyDescent="0.25">
      <c r="A735" t="str">
        <f>_xlfn.TEXTJOIN(" ",1,Licencje[[#This Row],[Nazwisko]],Licencje[[#This Row],[Imię]])</f>
        <v>STRZYŻOWSKA Dagmara</v>
      </c>
      <c r="B735" t="s">
        <v>9</v>
      </c>
      <c r="C735" t="s">
        <v>1529</v>
      </c>
      <c r="D735">
        <v>2025</v>
      </c>
      <c r="E735" t="s">
        <v>1398</v>
      </c>
      <c r="F735" t="s">
        <v>684</v>
      </c>
      <c r="G735" t="s">
        <v>617</v>
      </c>
      <c r="H735" s="1">
        <v>40442</v>
      </c>
      <c r="I735" t="s">
        <v>12</v>
      </c>
    </row>
    <row r="736" spans="1:10" x14ac:dyDescent="0.25">
      <c r="A736" t="str">
        <f>_xlfn.TEXTJOIN(" ",1,Licencje[[#This Row],[Nazwisko]],Licencje[[#This Row],[Imię]])</f>
        <v>BERNACKI Franciszek</v>
      </c>
      <c r="B736" t="s">
        <v>14</v>
      </c>
      <c r="C736" t="s">
        <v>1013</v>
      </c>
      <c r="D736">
        <v>2025</v>
      </c>
      <c r="E736" t="s">
        <v>15</v>
      </c>
      <c r="F736" t="s">
        <v>1014</v>
      </c>
      <c r="G736" t="s">
        <v>157</v>
      </c>
      <c r="H736" s="1">
        <v>41849</v>
      </c>
      <c r="I736" t="s">
        <v>217</v>
      </c>
      <c r="J736" t="s">
        <v>895</v>
      </c>
    </row>
    <row r="737" spans="1:10" x14ac:dyDescent="0.25">
      <c r="A737" t="str">
        <f>_xlfn.TEXTJOIN(" ",1,Licencje[[#This Row],[Nazwisko]],Licencje[[#This Row],[Imię]])</f>
        <v>PAŃSZCZYK Jan</v>
      </c>
      <c r="B737" t="s">
        <v>14</v>
      </c>
      <c r="C737" t="s">
        <v>1015</v>
      </c>
      <c r="D737">
        <v>2025</v>
      </c>
      <c r="E737" t="s">
        <v>15</v>
      </c>
      <c r="F737" t="s">
        <v>1016</v>
      </c>
      <c r="G737" t="s">
        <v>165</v>
      </c>
      <c r="H737" s="1">
        <v>41906</v>
      </c>
      <c r="I737" t="s">
        <v>217</v>
      </c>
      <c r="J737" t="s">
        <v>895</v>
      </c>
    </row>
    <row r="738" spans="1:10" x14ac:dyDescent="0.25">
      <c r="A738" t="str">
        <f>_xlfn.TEXTJOIN(" ",1,Licencje[[#This Row],[Nazwisko]],Licencje[[#This Row],[Imię]])</f>
        <v>MENDEL Szymon</v>
      </c>
      <c r="B738" t="s">
        <v>14</v>
      </c>
      <c r="C738" t="s">
        <v>1017</v>
      </c>
      <c r="D738">
        <v>2025</v>
      </c>
      <c r="E738" t="s">
        <v>24</v>
      </c>
      <c r="F738" t="s">
        <v>1018</v>
      </c>
      <c r="G738" t="s">
        <v>82</v>
      </c>
      <c r="H738" s="1">
        <v>41779</v>
      </c>
      <c r="I738" t="s">
        <v>217</v>
      </c>
      <c r="J738" t="s">
        <v>895</v>
      </c>
    </row>
    <row r="739" spans="1:10" x14ac:dyDescent="0.25">
      <c r="A739" t="str">
        <f>_xlfn.TEXTJOIN(" ",1,Licencje[[#This Row],[Nazwisko]],Licencje[[#This Row],[Imię]])</f>
        <v>MAJERCZYK Jan</v>
      </c>
      <c r="B739" t="s">
        <v>14</v>
      </c>
      <c r="C739" t="s">
        <v>3122</v>
      </c>
      <c r="D739">
        <v>2025</v>
      </c>
      <c r="E739" t="s">
        <v>15</v>
      </c>
      <c r="F739" t="s">
        <v>1868</v>
      </c>
      <c r="G739" t="s">
        <v>165</v>
      </c>
      <c r="H739" s="1">
        <v>41884</v>
      </c>
      <c r="I739" t="s">
        <v>217</v>
      </c>
      <c r="J739" t="s">
        <v>895</v>
      </c>
    </row>
    <row r="740" spans="1:10" x14ac:dyDescent="0.25">
      <c r="A740" t="str">
        <f>_xlfn.TEXTJOIN(" ",1,Licencje[[#This Row],[Nazwisko]],Licencje[[#This Row],[Imię]])</f>
        <v>WOLSKA Maja</v>
      </c>
      <c r="B740" t="s">
        <v>9</v>
      </c>
      <c r="C740" t="s">
        <v>1019</v>
      </c>
      <c r="D740">
        <v>2025</v>
      </c>
      <c r="E740" t="s">
        <v>21</v>
      </c>
      <c r="F740" t="s">
        <v>900</v>
      </c>
      <c r="G740" t="s">
        <v>11</v>
      </c>
      <c r="H740" s="1">
        <v>41442</v>
      </c>
      <c r="I740" t="s">
        <v>92</v>
      </c>
      <c r="J740" t="s">
        <v>901</v>
      </c>
    </row>
    <row r="741" spans="1:10" x14ac:dyDescent="0.25">
      <c r="A741" t="str">
        <f>_xlfn.TEXTJOIN(" ",1,Licencje[[#This Row],[Nazwisko]],Licencje[[#This Row],[Imię]])</f>
        <v>GUMIENIAK Michał</v>
      </c>
      <c r="B741" t="s">
        <v>14</v>
      </c>
      <c r="C741" t="s">
        <v>1530</v>
      </c>
      <c r="D741">
        <v>2025</v>
      </c>
      <c r="E741" t="s">
        <v>1539</v>
      </c>
      <c r="F741" t="s">
        <v>1531</v>
      </c>
      <c r="G741" t="s">
        <v>49</v>
      </c>
      <c r="H741" s="1">
        <v>37532</v>
      </c>
      <c r="I741" t="s">
        <v>96</v>
      </c>
    </row>
    <row r="742" spans="1:10" x14ac:dyDescent="0.25">
      <c r="A742" t="str">
        <f>_xlfn.TEXTJOIN(" ",1,Licencje[[#This Row],[Nazwisko]],Licencje[[#This Row],[Imię]])</f>
        <v>WARMBIER Mikołaj</v>
      </c>
      <c r="B742" t="s">
        <v>14</v>
      </c>
      <c r="C742" t="s">
        <v>1368</v>
      </c>
      <c r="D742">
        <v>2025</v>
      </c>
      <c r="E742" t="s">
        <v>10</v>
      </c>
      <c r="F742" t="s">
        <v>826</v>
      </c>
      <c r="G742" t="s">
        <v>133</v>
      </c>
      <c r="H742" s="1">
        <v>42272</v>
      </c>
      <c r="I742" t="s">
        <v>26</v>
      </c>
      <c r="J742" t="s">
        <v>542</v>
      </c>
    </row>
    <row r="743" spans="1:10" x14ac:dyDescent="0.25">
      <c r="A743" t="str">
        <f>_xlfn.TEXTJOIN(" ",1,Licencje[[#This Row],[Nazwisko]],Licencje[[#This Row],[Imię]])</f>
        <v>NITERA Łukasz</v>
      </c>
      <c r="B743" t="s">
        <v>14</v>
      </c>
      <c r="C743" t="s">
        <v>1532</v>
      </c>
      <c r="D743">
        <v>2025</v>
      </c>
      <c r="E743" t="s">
        <v>1441</v>
      </c>
      <c r="F743" t="s">
        <v>1533</v>
      </c>
      <c r="G743" t="s">
        <v>215</v>
      </c>
      <c r="H743" s="1">
        <v>40229</v>
      </c>
      <c r="I743" t="s">
        <v>1415</v>
      </c>
    </row>
    <row r="744" spans="1:10" x14ac:dyDescent="0.25">
      <c r="A744" t="str">
        <f>_xlfn.TEXTJOIN(" ",1,Licencje[[#This Row],[Nazwisko]],Licencje[[#This Row],[Imię]])</f>
        <v>PRYK Jakub</v>
      </c>
      <c r="B744" t="s">
        <v>14</v>
      </c>
      <c r="C744" t="s">
        <v>1535</v>
      </c>
      <c r="D744">
        <v>2025</v>
      </c>
      <c r="E744" t="s">
        <v>1441</v>
      </c>
      <c r="F744" t="s">
        <v>1536</v>
      </c>
      <c r="G744" t="s">
        <v>47</v>
      </c>
      <c r="H744" s="1">
        <v>40274</v>
      </c>
      <c r="I744" t="s">
        <v>1415</v>
      </c>
    </row>
    <row r="745" spans="1:10" x14ac:dyDescent="0.25">
      <c r="A745" t="str">
        <f>_xlfn.TEXTJOIN(" ",1,Licencje[[#This Row],[Nazwisko]],Licencje[[#This Row],[Imię]])</f>
        <v>ZUCHORA Piotr</v>
      </c>
      <c r="B745" t="s">
        <v>14</v>
      </c>
      <c r="C745" t="s">
        <v>1537</v>
      </c>
      <c r="D745">
        <v>2025</v>
      </c>
      <c r="E745" t="s">
        <v>1498</v>
      </c>
      <c r="F745" t="s">
        <v>1538</v>
      </c>
      <c r="G745" t="s">
        <v>90</v>
      </c>
      <c r="H745" s="1">
        <v>39841</v>
      </c>
      <c r="I745" t="s">
        <v>1415</v>
      </c>
    </row>
    <row r="746" spans="1:10" x14ac:dyDescent="0.25">
      <c r="A746" t="str">
        <f>_xlfn.TEXTJOIN(" ",1,Licencje[[#This Row],[Nazwisko]],Licencje[[#This Row],[Imię]])</f>
        <v>KOSIOREK Jan</v>
      </c>
      <c r="B746" t="s">
        <v>14</v>
      </c>
      <c r="C746" t="s">
        <v>3123</v>
      </c>
      <c r="D746">
        <v>2025</v>
      </c>
      <c r="E746" t="s">
        <v>1398</v>
      </c>
      <c r="F746" t="s">
        <v>1650</v>
      </c>
      <c r="G746" t="s">
        <v>165</v>
      </c>
      <c r="H746" s="1">
        <v>40604</v>
      </c>
      <c r="I746" t="s">
        <v>1415</v>
      </c>
    </row>
    <row r="747" spans="1:10" x14ac:dyDescent="0.25">
      <c r="A747" t="str">
        <f>_xlfn.TEXTJOIN(" ",1,Licencje[[#This Row],[Nazwisko]],Licencje[[#This Row],[Imię]])</f>
        <v>HABERA Filip</v>
      </c>
      <c r="B747" t="s">
        <v>14</v>
      </c>
      <c r="C747" t="s">
        <v>575</v>
      </c>
      <c r="D747">
        <v>2025</v>
      </c>
      <c r="E747" t="s">
        <v>15</v>
      </c>
      <c r="F747" t="s">
        <v>440</v>
      </c>
      <c r="G747" t="s">
        <v>31</v>
      </c>
      <c r="H747" s="1">
        <v>42174</v>
      </c>
      <c r="I747" t="s">
        <v>40</v>
      </c>
      <c r="J747" t="s">
        <v>439</v>
      </c>
    </row>
    <row r="748" spans="1:10" x14ac:dyDescent="0.25">
      <c r="A748" t="str">
        <f>_xlfn.TEXTJOIN(" ",1,Licencje[[#This Row],[Nazwisko]],Licencje[[#This Row],[Imię]])</f>
        <v>TUREK-PARYLAK Laura</v>
      </c>
      <c r="B748" t="s">
        <v>9</v>
      </c>
      <c r="C748" t="s">
        <v>697</v>
      </c>
      <c r="D748">
        <v>2025</v>
      </c>
      <c r="E748" t="s">
        <v>21</v>
      </c>
      <c r="F748" t="s">
        <v>698</v>
      </c>
      <c r="G748" t="s">
        <v>211</v>
      </c>
      <c r="H748" s="1">
        <v>41233</v>
      </c>
      <c r="I748" t="s">
        <v>155</v>
      </c>
      <c r="J748" t="s">
        <v>156</v>
      </c>
    </row>
    <row r="749" spans="1:10" x14ac:dyDescent="0.25">
      <c r="A749" t="str">
        <f>_xlfn.TEXTJOIN(" ",1,Licencje[[#This Row],[Nazwisko]],Licencje[[#This Row],[Imię]])</f>
        <v>WOŹNICKI Igor</v>
      </c>
      <c r="B749" t="s">
        <v>14</v>
      </c>
      <c r="C749" t="s">
        <v>715</v>
      </c>
      <c r="D749">
        <v>2025</v>
      </c>
      <c r="E749" t="s">
        <v>21</v>
      </c>
      <c r="F749" t="s">
        <v>716</v>
      </c>
      <c r="G749" t="s">
        <v>78</v>
      </c>
      <c r="H749" s="1">
        <v>41349</v>
      </c>
      <c r="I749" t="s">
        <v>140</v>
      </c>
    </row>
    <row r="750" spans="1:10" x14ac:dyDescent="0.25">
      <c r="A750" t="str">
        <f>_xlfn.TEXTJOIN(" ",1,Licencje[[#This Row],[Nazwisko]],Licencje[[#This Row],[Imię]])</f>
        <v>MACHNIJ Rozalia</v>
      </c>
      <c r="B750" t="s">
        <v>9</v>
      </c>
      <c r="C750" t="s">
        <v>611</v>
      </c>
      <c r="D750">
        <v>2025</v>
      </c>
      <c r="E750" t="s">
        <v>24</v>
      </c>
      <c r="F750" t="s">
        <v>612</v>
      </c>
      <c r="G750" t="s">
        <v>613</v>
      </c>
      <c r="H750" s="1">
        <v>41674</v>
      </c>
      <c r="I750" t="s">
        <v>140</v>
      </c>
      <c r="J750" t="s">
        <v>162</v>
      </c>
    </row>
    <row r="751" spans="1:10" x14ac:dyDescent="0.25">
      <c r="A751" t="str">
        <f>_xlfn.TEXTJOIN(" ",1,Licencje[[#This Row],[Nazwisko]],Licencje[[#This Row],[Imię]])</f>
        <v>CHROBAK Emilia</v>
      </c>
      <c r="B751" t="s">
        <v>9</v>
      </c>
      <c r="C751" t="s">
        <v>534</v>
      </c>
      <c r="D751">
        <v>2025</v>
      </c>
      <c r="E751" t="s">
        <v>21</v>
      </c>
      <c r="F751" t="s">
        <v>331</v>
      </c>
      <c r="G751" t="s">
        <v>131</v>
      </c>
      <c r="H751" s="1">
        <v>41355</v>
      </c>
      <c r="I751" t="s">
        <v>40</v>
      </c>
      <c r="J751" t="s">
        <v>535</v>
      </c>
    </row>
    <row r="752" spans="1:10" x14ac:dyDescent="0.25">
      <c r="A752" t="str">
        <f>_xlfn.TEXTJOIN(" ",1,Licencje[[#This Row],[Nazwisko]],Licencje[[#This Row],[Imię]])</f>
        <v>THOMAS Neithan</v>
      </c>
      <c r="B752" t="s">
        <v>14</v>
      </c>
      <c r="C752" t="s">
        <v>1541</v>
      </c>
      <c r="D752">
        <v>2025</v>
      </c>
      <c r="E752" t="s">
        <v>1422</v>
      </c>
      <c r="F752" t="s">
        <v>1542</v>
      </c>
      <c r="G752" t="s">
        <v>1543</v>
      </c>
      <c r="H752" s="1">
        <v>37265</v>
      </c>
      <c r="I752" t="s">
        <v>45</v>
      </c>
    </row>
    <row r="753" spans="1:10" x14ac:dyDescent="0.25">
      <c r="A753" t="str">
        <f>_xlfn.TEXTJOIN(" ",1,Licencje[[#This Row],[Nazwisko]],Licencje[[#This Row],[Imię]])</f>
        <v>KOSTECKI Mikołaj</v>
      </c>
      <c r="B753" t="s">
        <v>14</v>
      </c>
      <c r="C753" t="s">
        <v>1544</v>
      </c>
      <c r="D753">
        <v>2025</v>
      </c>
      <c r="E753" t="s">
        <v>1441</v>
      </c>
      <c r="F753" t="s">
        <v>1545</v>
      </c>
      <c r="G753" t="s">
        <v>133</v>
      </c>
      <c r="H753" s="1">
        <v>40336</v>
      </c>
      <c r="I753" t="s">
        <v>45</v>
      </c>
    </row>
    <row r="754" spans="1:10" x14ac:dyDescent="0.25">
      <c r="A754" t="str">
        <f>_xlfn.TEXTJOIN(" ",1,Licencje[[#This Row],[Nazwisko]],Licencje[[#This Row],[Imię]])</f>
        <v>BURZYKOWSKI Dawid</v>
      </c>
      <c r="B754" t="s">
        <v>14</v>
      </c>
      <c r="C754" t="s">
        <v>1546</v>
      </c>
      <c r="D754">
        <v>2025</v>
      </c>
      <c r="E754" t="s">
        <v>1422</v>
      </c>
      <c r="F754" t="s">
        <v>1547</v>
      </c>
      <c r="G754" t="s">
        <v>190</v>
      </c>
      <c r="H754" s="1">
        <v>35645</v>
      </c>
      <c r="I754" t="s">
        <v>1071</v>
      </c>
    </row>
    <row r="755" spans="1:10" x14ac:dyDescent="0.25">
      <c r="A755" t="str">
        <f>_xlfn.TEXTJOIN(" ",1,Licencje[[#This Row],[Nazwisko]],Licencje[[#This Row],[Imię]])</f>
        <v>WROŃSKI Marcel</v>
      </c>
      <c r="B755" t="s">
        <v>14</v>
      </c>
      <c r="C755" t="s">
        <v>1548</v>
      </c>
      <c r="D755">
        <v>2025</v>
      </c>
      <c r="E755" t="s">
        <v>1441</v>
      </c>
      <c r="F755" t="s">
        <v>1549</v>
      </c>
      <c r="G755" t="s">
        <v>201</v>
      </c>
      <c r="H755" s="1">
        <v>40211</v>
      </c>
      <c r="I755" t="s">
        <v>40</v>
      </c>
      <c r="J755" t="s">
        <v>1550</v>
      </c>
    </row>
    <row r="756" spans="1:10" x14ac:dyDescent="0.25">
      <c r="A756" t="str">
        <f>_xlfn.TEXTJOIN(" ",1,Licencje[[#This Row],[Nazwisko]],Licencje[[#This Row],[Imię]])</f>
        <v>OCHAŁA Klara</v>
      </c>
      <c r="B756" t="s">
        <v>9</v>
      </c>
      <c r="C756" t="s">
        <v>629</v>
      </c>
      <c r="D756">
        <v>2025</v>
      </c>
      <c r="E756" t="s">
        <v>15</v>
      </c>
      <c r="F756" t="s">
        <v>630</v>
      </c>
      <c r="G756" t="s">
        <v>390</v>
      </c>
      <c r="H756" s="1">
        <v>42033</v>
      </c>
      <c r="I756" t="s">
        <v>12</v>
      </c>
    </row>
    <row r="757" spans="1:10" x14ac:dyDescent="0.25">
      <c r="A757" t="str">
        <f>_xlfn.TEXTJOIN(" ",1,Licencje[[#This Row],[Nazwisko]],Licencje[[#This Row],[Imię]])</f>
        <v>DASZUTA Daria</v>
      </c>
      <c r="B757" t="s">
        <v>9</v>
      </c>
      <c r="C757" t="s">
        <v>1551</v>
      </c>
      <c r="D757">
        <v>2025</v>
      </c>
      <c r="E757" t="s">
        <v>1498</v>
      </c>
      <c r="F757" t="s">
        <v>200</v>
      </c>
      <c r="G757" t="s">
        <v>1417</v>
      </c>
      <c r="H757" s="1">
        <v>39989</v>
      </c>
      <c r="I757" t="s">
        <v>33</v>
      </c>
    </row>
    <row r="758" spans="1:10" x14ac:dyDescent="0.25">
      <c r="A758" t="str">
        <f>_xlfn.TEXTJOIN(" ",1,Licencje[[#This Row],[Nazwisko]],Licencje[[#This Row],[Imię]])</f>
        <v>IZBICKI Franciszek</v>
      </c>
      <c r="B758" t="s">
        <v>14</v>
      </c>
      <c r="C758" t="s">
        <v>1552</v>
      </c>
      <c r="D758">
        <v>2025</v>
      </c>
      <c r="E758" t="s">
        <v>1498</v>
      </c>
      <c r="F758" t="s">
        <v>1553</v>
      </c>
      <c r="G758" t="s">
        <v>157</v>
      </c>
      <c r="H758" s="1">
        <v>39841</v>
      </c>
      <c r="I758" t="s">
        <v>33</v>
      </c>
    </row>
    <row r="759" spans="1:10" x14ac:dyDescent="0.25">
      <c r="A759" t="str">
        <f>_xlfn.TEXTJOIN(" ",1,Licencje[[#This Row],[Nazwisko]],Licencje[[#This Row],[Imię]])</f>
        <v>KANIA Milena</v>
      </c>
      <c r="B759" t="s">
        <v>9</v>
      </c>
      <c r="C759" t="s">
        <v>1554</v>
      </c>
      <c r="D759">
        <v>2025</v>
      </c>
      <c r="E759" t="s">
        <v>1498</v>
      </c>
      <c r="F759" t="s">
        <v>208</v>
      </c>
      <c r="G759" t="s">
        <v>32</v>
      </c>
      <c r="H759" s="1">
        <v>39841</v>
      </c>
      <c r="I759" t="s">
        <v>33</v>
      </c>
    </row>
    <row r="760" spans="1:10" x14ac:dyDescent="0.25">
      <c r="A760" t="str">
        <f>_xlfn.TEXTJOIN(" ",1,Licencje[[#This Row],[Nazwisko]],Licencje[[#This Row],[Imię]])</f>
        <v>MIEZIO Zofia</v>
      </c>
      <c r="B760" t="s">
        <v>9</v>
      </c>
      <c r="C760" t="s">
        <v>3124</v>
      </c>
      <c r="D760">
        <v>2025</v>
      </c>
      <c r="E760" t="s">
        <v>1498</v>
      </c>
      <c r="F760" t="s">
        <v>3125</v>
      </c>
      <c r="G760" t="s">
        <v>72</v>
      </c>
      <c r="H760" s="1">
        <v>39874</v>
      </c>
      <c r="I760" t="s">
        <v>33</v>
      </c>
    </row>
    <row r="761" spans="1:10" x14ac:dyDescent="0.25">
      <c r="A761" t="str">
        <f>_xlfn.TEXTJOIN(" ",1,Licencje[[#This Row],[Nazwisko]],Licencje[[#This Row],[Imię]])</f>
        <v>SKARŻYŃSKA Maria</v>
      </c>
      <c r="B761" t="s">
        <v>9</v>
      </c>
      <c r="C761" t="s">
        <v>1555</v>
      </c>
      <c r="D761">
        <v>2025</v>
      </c>
      <c r="E761" t="s">
        <v>1498</v>
      </c>
      <c r="F761" t="s">
        <v>1404</v>
      </c>
      <c r="G761" t="s">
        <v>146</v>
      </c>
      <c r="H761" s="1">
        <v>39689</v>
      </c>
      <c r="I761" t="s">
        <v>33</v>
      </c>
    </row>
    <row r="762" spans="1:10" x14ac:dyDescent="0.25">
      <c r="A762" t="str">
        <f>_xlfn.TEXTJOIN(" ",1,Licencje[[#This Row],[Nazwisko]],Licencje[[#This Row],[Imię]])</f>
        <v>DYBIEC Kinga</v>
      </c>
      <c r="B762" t="s">
        <v>9</v>
      </c>
      <c r="C762" t="s">
        <v>1556</v>
      </c>
      <c r="D762">
        <v>2025</v>
      </c>
      <c r="E762" t="s">
        <v>1498</v>
      </c>
      <c r="F762" t="s">
        <v>1557</v>
      </c>
      <c r="G762" t="s">
        <v>20</v>
      </c>
      <c r="H762" s="1">
        <v>39854</v>
      </c>
      <c r="I762" t="s">
        <v>33</v>
      </c>
    </row>
    <row r="763" spans="1:10" x14ac:dyDescent="0.25">
      <c r="A763" t="str">
        <f>_xlfn.TEXTJOIN(" ",1,Licencje[[#This Row],[Nazwisko]],Licencje[[#This Row],[Imię]])</f>
        <v>ETEL Szymon</v>
      </c>
      <c r="B763" t="s">
        <v>14</v>
      </c>
      <c r="C763" t="s">
        <v>1558</v>
      </c>
      <c r="D763">
        <v>2025</v>
      </c>
      <c r="E763" t="s">
        <v>1498</v>
      </c>
      <c r="F763" t="s">
        <v>207</v>
      </c>
      <c r="G763" t="s">
        <v>82</v>
      </c>
      <c r="H763" s="1">
        <v>39661</v>
      </c>
      <c r="I763" t="s">
        <v>33</v>
      </c>
    </row>
    <row r="764" spans="1:10" x14ac:dyDescent="0.25">
      <c r="A764" t="str">
        <f>_xlfn.TEXTJOIN(" ",1,Licencje[[#This Row],[Nazwisko]],Licencje[[#This Row],[Imię]])</f>
        <v>PIGEON Felix</v>
      </c>
      <c r="B764" t="s">
        <v>14</v>
      </c>
      <c r="C764" t="s">
        <v>1559</v>
      </c>
      <c r="D764">
        <v>2025</v>
      </c>
      <c r="E764" t="s">
        <v>1422</v>
      </c>
      <c r="F764" t="s">
        <v>1560</v>
      </c>
      <c r="G764" t="s">
        <v>1561</v>
      </c>
      <c r="H764" s="1">
        <v>37425</v>
      </c>
      <c r="I764" t="s">
        <v>166</v>
      </c>
    </row>
    <row r="765" spans="1:10" x14ac:dyDescent="0.25">
      <c r="A765" t="str">
        <f>_xlfn.TEXTJOIN(" ",1,Licencje[[#This Row],[Nazwisko]],Licencje[[#This Row],[Imię]])</f>
        <v>DRELICH Iwona</v>
      </c>
      <c r="B765" t="s">
        <v>9</v>
      </c>
      <c r="C765" t="s">
        <v>1562</v>
      </c>
      <c r="D765">
        <v>2025</v>
      </c>
      <c r="E765" t="s">
        <v>1428</v>
      </c>
      <c r="F765" t="s">
        <v>1563</v>
      </c>
      <c r="G765" t="s">
        <v>1564</v>
      </c>
      <c r="H765" s="1">
        <v>38984</v>
      </c>
      <c r="I765" t="s">
        <v>166</v>
      </c>
    </row>
    <row r="766" spans="1:10" x14ac:dyDescent="0.25">
      <c r="A766" t="str">
        <f>_xlfn.TEXTJOIN(" ",1,Licencje[[#This Row],[Nazwisko]],Licencje[[#This Row],[Imię]])</f>
        <v>PAŃCZYSZYN Oliwia</v>
      </c>
      <c r="B766" t="s">
        <v>9</v>
      </c>
      <c r="C766" t="s">
        <v>638</v>
      </c>
      <c r="D766">
        <v>2025</v>
      </c>
      <c r="E766" t="s">
        <v>15</v>
      </c>
      <c r="F766" t="s">
        <v>248</v>
      </c>
      <c r="G766" t="s">
        <v>77</v>
      </c>
      <c r="H766" s="1">
        <v>41997</v>
      </c>
      <c r="I766" t="s">
        <v>40</v>
      </c>
      <c r="J766" t="s">
        <v>920</v>
      </c>
    </row>
    <row r="767" spans="1:10" x14ac:dyDescent="0.25">
      <c r="A767" t="str">
        <f>_xlfn.TEXTJOIN(" ",1,Licencje[[#This Row],[Nazwisko]],Licencje[[#This Row],[Imię]])</f>
        <v>RUTKOWSKA Zuzanna</v>
      </c>
      <c r="B767" t="s">
        <v>9</v>
      </c>
      <c r="C767" t="s">
        <v>1565</v>
      </c>
      <c r="D767">
        <v>2025</v>
      </c>
      <c r="E767" t="s">
        <v>1498</v>
      </c>
      <c r="F767" t="s">
        <v>202</v>
      </c>
      <c r="G767" t="s">
        <v>23</v>
      </c>
      <c r="H767" s="1">
        <v>39811</v>
      </c>
      <c r="I767" t="s">
        <v>33</v>
      </c>
    </row>
    <row r="768" spans="1:10" x14ac:dyDescent="0.25">
      <c r="A768" t="str">
        <f>_xlfn.TEXTJOIN(" ",1,Licencje[[#This Row],[Nazwisko]],Licencje[[#This Row],[Imię]])</f>
        <v>STRZYŻOWSKA Lena</v>
      </c>
      <c r="B768" t="s">
        <v>9</v>
      </c>
      <c r="C768" t="s">
        <v>683</v>
      </c>
      <c r="D768">
        <v>2025</v>
      </c>
      <c r="E768" t="s">
        <v>21</v>
      </c>
      <c r="F768" t="s">
        <v>684</v>
      </c>
      <c r="G768" t="s">
        <v>87</v>
      </c>
      <c r="H768" s="1">
        <v>41277</v>
      </c>
      <c r="I768" t="s">
        <v>12</v>
      </c>
    </row>
    <row r="769" spans="1:10" x14ac:dyDescent="0.25">
      <c r="A769" t="str">
        <f>_xlfn.TEXTJOIN(" ",1,Licencje[[#This Row],[Nazwisko]],Licencje[[#This Row],[Imię]])</f>
        <v>ABBA Michelle</v>
      </c>
      <c r="B769" t="s">
        <v>9</v>
      </c>
      <c r="C769" t="s">
        <v>508</v>
      </c>
      <c r="D769">
        <v>2025</v>
      </c>
      <c r="E769" t="s">
        <v>21</v>
      </c>
      <c r="F769" t="s">
        <v>509</v>
      </c>
      <c r="G769" t="s">
        <v>510</v>
      </c>
      <c r="H769" s="1">
        <v>41351</v>
      </c>
      <c r="I769" t="s">
        <v>45</v>
      </c>
    </row>
    <row r="770" spans="1:10" x14ac:dyDescent="0.25">
      <c r="A770" t="str">
        <f>_xlfn.TEXTJOIN(" ",1,Licencje[[#This Row],[Nazwisko]],Licencje[[#This Row],[Imię]])</f>
        <v>BANYŚ Feliks</v>
      </c>
      <c r="B770" t="s">
        <v>14</v>
      </c>
      <c r="C770" t="s">
        <v>511</v>
      </c>
      <c r="D770">
        <v>2025</v>
      </c>
      <c r="E770" t="s">
        <v>24</v>
      </c>
      <c r="F770" t="s">
        <v>512</v>
      </c>
      <c r="G770" t="s">
        <v>513</v>
      </c>
      <c r="H770" s="1">
        <v>41619</v>
      </c>
      <c r="I770" t="s">
        <v>45</v>
      </c>
    </row>
    <row r="771" spans="1:10" x14ac:dyDescent="0.25">
      <c r="A771" t="str">
        <f>_xlfn.TEXTJOIN(" ",1,Licencje[[#This Row],[Nazwisko]],Licencje[[#This Row],[Imię]])</f>
        <v>GORAZDOWSKA Aleksandra</v>
      </c>
      <c r="B771" t="s">
        <v>9</v>
      </c>
      <c r="C771" t="s">
        <v>572</v>
      </c>
      <c r="D771">
        <v>2025</v>
      </c>
      <c r="E771" t="s">
        <v>21</v>
      </c>
      <c r="F771" t="s">
        <v>573</v>
      </c>
      <c r="G771" t="s">
        <v>19</v>
      </c>
      <c r="H771" s="1">
        <v>41181</v>
      </c>
      <c r="I771" t="s">
        <v>45</v>
      </c>
    </row>
    <row r="772" spans="1:10" x14ac:dyDescent="0.25">
      <c r="A772" t="str">
        <f>_xlfn.TEXTJOIN(" ",1,Licencje[[#This Row],[Nazwisko]],Licencje[[#This Row],[Imię]])</f>
        <v>JURKIEWICZ Franciszek</v>
      </c>
      <c r="B772" t="s">
        <v>14</v>
      </c>
      <c r="C772" t="s">
        <v>588</v>
      </c>
      <c r="D772">
        <v>2025</v>
      </c>
      <c r="E772" t="s">
        <v>1395</v>
      </c>
      <c r="F772" t="s">
        <v>589</v>
      </c>
      <c r="G772" t="s">
        <v>157</v>
      </c>
      <c r="H772" s="1">
        <v>40983</v>
      </c>
      <c r="I772" t="s">
        <v>45</v>
      </c>
    </row>
    <row r="773" spans="1:10" x14ac:dyDescent="0.25">
      <c r="A773" t="str">
        <f>_xlfn.TEXTJOIN(" ",1,Licencje[[#This Row],[Nazwisko]],Licencje[[#This Row],[Imię]])</f>
        <v>KWAPULIŃSKI Michał</v>
      </c>
      <c r="B773" t="s">
        <v>14</v>
      </c>
      <c r="C773" t="s">
        <v>603</v>
      </c>
      <c r="D773">
        <v>2025</v>
      </c>
      <c r="E773" t="s">
        <v>15</v>
      </c>
      <c r="F773" t="s">
        <v>604</v>
      </c>
      <c r="G773" t="s">
        <v>49</v>
      </c>
      <c r="H773" s="1">
        <v>41860</v>
      </c>
      <c r="I773" t="s">
        <v>45</v>
      </c>
    </row>
    <row r="774" spans="1:10" x14ac:dyDescent="0.25">
      <c r="A774" t="str">
        <f>_xlfn.TEXTJOIN(" ",1,Licencje[[#This Row],[Nazwisko]],Licencje[[#This Row],[Imię]])</f>
        <v>STYŚ Wiktor</v>
      </c>
      <c r="B774" t="s">
        <v>14</v>
      </c>
      <c r="C774" t="s">
        <v>1566</v>
      </c>
      <c r="D774">
        <v>2025</v>
      </c>
      <c r="E774" t="s">
        <v>1441</v>
      </c>
      <c r="F774" t="s">
        <v>406</v>
      </c>
      <c r="G774" t="s">
        <v>39</v>
      </c>
      <c r="H774" s="1">
        <v>40288</v>
      </c>
      <c r="I774" t="s">
        <v>45</v>
      </c>
    </row>
    <row r="775" spans="1:10" x14ac:dyDescent="0.25">
      <c r="A775" t="str">
        <f>_xlfn.TEXTJOIN(" ",1,Licencje[[#This Row],[Nazwisko]],Licencje[[#This Row],[Imię]])</f>
        <v>WYSOKIŃSKI Paweł</v>
      </c>
      <c r="B775" t="s">
        <v>14</v>
      </c>
      <c r="C775" t="s">
        <v>1567</v>
      </c>
      <c r="D775">
        <v>2025</v>
      </c>
      <c r="E775" t="s">
        <v>1398</v>
      </c>
      <c r="F775" t="s">
        <v>1510</v>
      </c>
      <c r="G775" t="s">
        <v>16</v>
      </c>
      <c r="H775" s="1">
        <v>40606</v>
      </c>
      <c r="I775" t="s">
        <v>45</v>
      </c>
    </row>
    <row r="776" spans="1:10" x14ac:dyDescent="0.25">
      <c r="A776" t="str">
        <f>_xlfn.TEXTJOIN(" ",1,Licencje[[#This Row],[Nazwisko]],Licencje[[#This Row],[Imię]])</f>
        <v>PAJĄK Antonina</v>
      </c>
      <c r="B776" t="s">
        <v>9</v>
      </c>
      <c r="C776" t="s">
        <v>636</v>
      </c>
      <c r="D776">
        <v>2025</v>
      </c>
      <c r="E776" t="s">
        <v>1395</v>
      </c>
      <c r="F776" t="s">
        <v>228</v>
      </c>
      <c r="G776" t="s">
        <v>108</v>
      </c>
      <c r="H776" s="1">
        <v>40862</v>
      </c>
      <c r="I776" t="s">
        <v>45</v>
      </c>
    </row>
    <row r="777" spans="1:10" x14ac:dyDescent="0.25">
      <c r="A777" t="str">
        <f>_xlfn.TEXTJOIN(" ",1,Licencje[[#This Row],[Nazwisko]],Licencje[[#This Row],[Imię]])</f>
        <v>PRĄTNICKI Szymon</v>
      </c>
      <c r="B777" t="s">
        <v>14</v>
      </c>
      <c r="C777" t="s">
        <v>1568</v>
      </c>
      <c r="D777">
        <v>2025</v>
      </c>
      <c r="E777" t="s">
        <v>1398</v>
      </c>
      <c r="F777" t="s">
        <v>1569</v>
      </c>
      <c r="G777" t="s">
        <v>82</v>
      </c>
      <c r="H777" s="1">
        <v>40439</v>
      </c>
      <c r="I777" t="s">
        <v>45</v>
      </c>
    </row>
    <row r="778" spans="1:10" x14ac:dyDescent="0.25">
      <c r="A778" t="str">
        <f>_xlfn.TEXTJOIN(" ",1,Licencje[[#This Row],[Nazwisko]],Licencje[[#This Row],[Imię]])</f>
        <v>RUMSZEWICZ Karolina</v>
      </c>
      <c r="B778" t="s">
        <v>9</v>
      </c>
      <c r="C778" t="s">
        <v>657</v>
      </c>
      <c r="D778">
        <v>2025</v>
      </c>
      <c r="E778" t="s">
        <v>1395</v>
      </c>
      <c r="F778" t="s">
        <v>422</v>
      </c>
      <c r="G778" t="s">
        <v>58</v>
      </c>
      <c r="H778" s="1">
        <v>40989</v>
      </c>
      <c r="I778" t="s">
        <v>45</v>
      </c>
    </row>
    <row r="779" spans="1:10" x14ac:dyDescent="0.25">
      <c r="A779" t="str">
        <f>_xlfn.TEXTJOIN(" ",1,Licencje[[#This Row],[Nazwisko]],Licencje[[#This Row],[Imię]])</f>
        <v>GRODZKI Piotr</v>
      </c>
      <c r="B779" t="s">
        <v>14</v>
      </c>
      <c r="C779" t="s">
        <v>1570</v>
      </c>
      <c r="D779">
        <v>2025</v>
      </c>
      <c r="E779" t="s">
        <v>1422</v>
      </c>
      <c r="F779" t="s">
        <v>1571</v>
      </c>
      <c r="G779" t="s">
        <v>90</v>
      </c>
      <c r="H779" s="1">
        <v>21670</v>
      </c>
      <c r="I779" t="s">
        <v>1479</v>
      </c>
    </row>
    <row r="780" spans="1:10" x14ac:dyDescent="0.25">
      <c r="A780" t="str">
        <f>_xlfn.TEXTJOIN(" ",1,Licencje[[#This Row],[Nazwisko]],Licencje[[#This Row],[Imię]])</f>
        <v>SOCHA Magdalena</v>
      </c>
      <c r="B780" t="s">
        <v>9</v>
      </c>
      <c r="C780" t="s">
        <v>1572</v>
      </c>
      <c r="D780">
        <v>2025</v>
      </c>
      <c r="E780" t="s">
        <v>1398</v>
      </c>
      <c r="F780" t="s">
        <v>1573</v>
      </c>
      <c r="G780" t="s">
        <v>93</v>
      </c>
      <c r="H780" s="1">
        <v>40503</v>
      </c>
      <c r="I780" t="s">
        <v>98</v>
      </c>
      <c r="J780" t="s">
        <v>1574</v>
      </c>
    </row>
    <row r="781" spans="1:10" x14ac:dyDescent="0.25">
      <c r="A781" t="str">
        <f>_xlfn.TEXTJOIN(" ",1,Licencje[[#This Row],[Nazwisko]],Licencje[[#This Row],[Imię]])</f>
        <v>SULEWSKA Milena</v>
      </c>
      <c r="B781" t="s">
        <v>9</v>
      </c>
      <c r="C781" t="s">
        <v>1575</v>
      </c>
      <c r="D781">
        <v>2025</v>
      </c>
      <c r="E781" t="s">
        <v>1428</v>
      </c>
      <c r="F781" t="s">
        <v>1576</v>
      </c>
      <c r="G781" t="s">
        <v>32</v>
      </c>
      <c r="H781" s="1">
        <v>39068</v>
      </c>
      <c r="I781" t="s">
        <v>26</v>
      </c>
      <c r="J781" t="s">
        <v>1577</v>
      </c>
    </row>
    <row r="782" spans="1:10" x14ac:dyDescent="0.25">
      <c r="A782" t="str">
        <f>_xlfn.TEXTJOIN(" ",1,Licencje[[#This Row],[Nazwisko]],Licencje[[#This Row],[Imię]])</f>
        <v>CHERNIK Liya</v>
      </c>
      <c r="B782" t="s">
        <v>9</v>
      </c>
      <c r="C782" t="s">
        <v>529</v>
      </c>
      <c r="D782">
        <v>2025</v>
      </c>
      <c r="E782" t="s">
        <v>21</v>
      </c>
      <c r="F782" t="s">
        <v>530</v>
      </c>
      <c r="G782" t="s">
        <v>531</v>
      </c>
      <c r="H782" s="1">
        <v>41418</v>
      </c>
      <c r="I782" t="s">
        <v>59</v>
      </c>
      <c r="J782" t="s">
        <v>1235</v>
      </c>
    </row>
    <row r="783" spans="1:10" x14ac:dyDescent="0.25">
      <c r="A783" t="str">
        <f>_xlfn.TEXTJOIN(" ",1,Licencje[[#This Row],[Nazwisko]],Licencje[[#This Row],[Imię]])</f>
        <v>CHROŚCIŃSKA Julia</v>
      </c>
      <c r="B783" t="s">
        <v>9</v>
      </c>
      <c r="C783" t="s">
        <v>536</v>
      </c>
      <c r="D783">
        <v>2025</v>
      </c>
      <c r="E783" t="s">
        <v>21</v>
      </c>
      <c r="F783" t="s">
        <v>537</v>
      </c>
      <c r="G783" t="s">
        <v>64</v>
      </c>
      <c r="H783" s="1">
        <v>41183</v>
      </c>
      <c r="I783" t="s">
        <v>59</v>
      </c>
      <c r="J783" t="s">
        <v>1235</v>
      </c>
    </row>
    <row r="784" spans="1:10" x14ac:dyDescent="0.25">
      <c r="A784" t="str">
        <f>_xlfn.TEXTJOIN(" ",1,Licencje[[#This Row],[Nazwisko]],Licencje[[#This Row],[Imię]])</f>
        <v>DĘBOWSKI Maksymilian</v>
      </c>
      <c r="B784" t="s">
        <v>14</v>
      </c>
      <c r="C784" t="s">
        <v>545</v>
      </c>
      <c r="D784">
        <v>2025</v>
      </c>
      <c r="E784" t="s">
        <v>21</v>
      </c>
      <c r="F784" t="s">
        <v>546</v>
      </c>
      <c r="G784" t="s">
        <v>203</v>
      </c>
      <c r="H784" s="1">
        <v>41120</v>
      </c>
      <c r="I784" t="s">
        <v>59</v>
      </c>
      <c r="J784" t="s">
        <v>1235</v>
      </c>
    </row>
    <row r="785" spans="1:10" x14ac:dyDescent="0.25">
      <c r="A785" t="str">
        <f>_xlfn.TEXTJOIN(" ",1,Licencje[[#This Row],[Nazwisko]],Licencje[[#This Row],[Imię]])</f>
        <v>FASZCZEWSKI Krzysztof</v>
      </c>
      <c r="B785" t="s">
        <v>14</v>
      </c>
      <c r="C785" t="s">
        <v>557</v>
      </c>
      <c r="D785">
        <v>2025</v>
      </c>
      <c r="E785" t="s">
        <v>21</v>
      </c>
      <c r="F785" t="s">
        <v>558</v>
      </c>
      <c r="G785" t="s">
        <v>38</v>
      </c>
      <c r="H785" s="1">
        <v>41132</v>
      </c>
      <c r="I785" t="s">
        <v>59</v>
      </c>
      <c r="J785" t="s">
        <v>1235</v>
      </c>
    </row>
    <row r="786" spans="1:10" x14ac:dyDescent="0.25">
      <c r="A786" t="str">
        <f>_xlfn.TEXTJOIN(" ",1,Licencje[[#This Row],[Nazwisko]],Licencje[[#This Row],[Imię]])</f>
        <v>FISZER Kacper</v>
      </c>
      <c r="B786" t="s">
        <v>14</v>
      </c>
      <c r="C786" t="s">
        <v>559</v>
      </c>
      <c r="D786">
        <v>2025</v>
      </c>
      <c r="E786" t="s">
        <v>21</v>
      </c>
      <c r="F786" t="s">
        <v>560</v>
      </c>
      <c r="G786" t="s">
        <v>70</v>
      </c>
      <c r="H786" s="1">
        <v>41259</v>
      </c>
      <c r="I786" t="s">
        <v>59</v>
      </c>
      <c r="J786" t="s">
        <v>1235</v>
      </c>
    </row>
    <row r="787" spans="1:10" x14ac:dyDescent="0.25">
      <c r="A787" t="str">
        <f>_xlfn.TEXTJOIN(" ",1,Licencje[[#This Row],[Nazwisko]],Licencje[[#This Row],[Imię]])</f>
        <v>KĘPKO Paulina</v>
      </c>
      <c r="B787" t="s">
        <v>9</v>
      </c>
      <c r="C787" t="s">
        <v>593</v>
      </c>
      <c r="D787">
        <v>2025</v>
      </c>
      <c r="E787" t="s">
        <v>21</v>
      </c>
      <c r="F787" t="s">
        <v>594</v>
      </c>
      <c r="G787" t="s">
        <v>213</v>
      </c>
      <c r="H787" s="1">
        <v>41131</v>
      </c>
      <c r="I787" t="s">
        <v>59</v>
      </c>
      <c r="J787" t="s">
        <v>1235</v>
      </c>
    </row>
    <row r="788" spans="1:10" x14ac:dyDescent="0.25">
      <c r="A788" t="str">
        <f>_xlfn.TEXTJOIN(" ",1,Licencje[[#This Row],[Nazwisko]],Licencje[[#This Row],[Imię]])</f>
        <v>MARKIEWICZ Maria</v>
      </c>
      <c r="B788" t="s">
        <v>9</v>
      </c>
      <c r="C788" t="s">
        <v>619</v>
      </c>
      <c r="D788">
        <v>2025</v>
      </c>
      <c r="E788" t="s">
        <v>21</v>
      </c>
      <c r="F788" t="s">
        <v>209</v>
      </c>
      <c r="G788" t="s">
        <v>146</v>
      </c>
      <c r="H788" s="1">
        <v>41172</v>
      </c>
      <c r="I788" t="s">
        <v>59</v>
      </c>
      <c r="J788" t="s">
        <v>1235</v>
      </c>
    </row>
    <row r="789" spans="1:10" x14ac:dyDescent="0.25">
      <c r="A789" t="str">
        <f>_xlfn.TEXTJOIN(" ",1,Licencje[[#This Row],[Nazwisko]],Licencje[[#This Row],[Imię]])</f>
        <v>RYDZEWSKA Wiktoria</v>
      </c>
      <c r="B789" t="s">
        <v>9</v>
      </c>
      <c r="C789" t="s">
        <v>662</v>
      </c>
      <c r="D789">
        <v>2025</v>
      </c>
      <c r="E789" t="s">
        <v>21</v>
      </c>
      <c r="F789" t="s">
        <v>63</v>
      </c>
      <c r="G789" t="s">
        <v>91</v>
      </c>
      <c r="H789" s="1">
        <v>41190</v>
      </c>
      <c r="I789" t="s">
        <v>59</v>
      </c>
      <c r="J789" t="s">
        <v>1235</v>
      </c>
    </row>
    <row r="790" spans="1:10" x14ac:dyDescent="0.25">
      <c r="A790" t="str">
        <f>_xlfn.TEXTJOIN(" ",1,Licencje[[#This Row],[Nazwisko]],Licencje[[#This Row],[Imię]])</f>
        <v>SZAWIEL Małgorzata</v>
      </c>
      <c r="B790" t="s">
        <v>9</v>
      </c>
      <c r="C790" t="s">
        <v>686</v>
      </c>
      <c r="D790">
        <v>2025</v>
      </c>
      <c r="E790" t="s">
        <v>21</v>
      </c>
      <c r="F790" t="s">
        <v>687</v>
      </c>
      <c r="G790" t="s">
        <v>185</v>
      </c>
      <c r="H790" s="1">
        <v>41135</v>
      </c>
      <c r="I790" t="s">
        <v>59</v>
      </c>
      <c r="J790" t="s">
        <v>1235</v>
      </c>
    </row>
    <row r="791" spans="1:10" x14ac:dyDescent="0.25">
      <c r="A791" t="str">
        <f>_xlfn.TEXTJOIN(" ",1,Licencje[[#This Row],[Nazwisko]],Licencje[[#This Row],[Imię]])</f>
        <v>ROL Oleh</v>
      </c>
      <c r="B791" t="s">
        <v>14</v>
      </c>
      <c r="C791" t="s">
        <v>1578</v>
      </c>
      <c r="D791">
        <v>2025</v>
      </c>
      <c r="E791" t="s">
        <v>1441</v>
      </c>
      <c r="F791" t="s">
        <v>1579</v>
      </c>
      <c r="G791" t="s">
        <v>1580</v>
      </c>
      <c r="H791" s="1">
        <v>40013</v>
      </c>
      <c r="I791" t="s">
        <v>217</v>
      </c>
      <c r="J791" t="s">
        <v>1581</v>
      </c>
    </row>
    <row r="792" spans="1:10" x14ac:dyDescent="0.25">
      <c r="A792" t="str">
        <f>_xlfn.TEXTJOIN(" ",1,Licencje[[#This Row],[Nazwisko]],Licencje[[#This Row],[Imię]])</f>
        <v>SZCZEPANIEC Jakub</v>
      </c>
      <c r="B792" t="s">
        <v>14</v>
      </c>
      <c r="C792" t="s">
        <v>1582</v>
      </c>
      <c r="D792">
        <v>2025</v>
      </c>
      <c r="E792" t="s">
        <v>1428</v>
      </c>
      <c r="F792" t="s">
        <v>1583</v>
      </c>
      <c r="G792" t="s">
        <v>47</v>
      </c>
      <c r="H792" s="1">
        <v>39093</v>
      </c>
      <c r="I792" t="s">
        <v>217</v>
      </c>
    </row>
    <row r="793" spans="1:10" x14ac:dyDescent="0.25">
      <c r="A793" t="str">
        <f>_xlfn.TEXTJOIN(" ",1,Licencje[[#This Row],[Nazwisko]],Licencje[[#This Row],[Imię]])</f>
        <v>HANDEY Oleg</v>
      </c>
      <c r="B793" t="s">
        <v>14</v>
      </c>
      <c r="C793" t="s">
        <v>1584</v>
      </c>
      <c r="D793">
        <v>2025</v>
      </c>
      <c r="E793" t="s">
        <v>1422</v>
      </c>
      <c r="F793" t="s">
        <v>1585</v>
      </c>
      <c r="G793" t="s">
        <v>576</v>
      </c>
      <c r="H793" s="1">
        <v>36224</v>
      </c>
      <c r="I793" t="s">
        <v>166</v>
      </c>
    </row>
    <row r="794" spans="1:10" x14ac:dyDescent="0.25">
      <c r="A794" t="str">
        <f>_xlfn.TEXTJOIN(" ",1,Licencje[[#This Row],[Nazwisko]],Licencje[[#This Row],[Imię]])</f>
        <v>KHOKHELKO Mariia</v>
      </c>
      <c r="B794" t="s">
        <v>9</v>
      </c>
      <c r="C794" t="s">
        <v>1586</v>
      </c>
      <c r="D794">
        <v>2025</v>
      </c>
      <c r="E794" t="s">
        <v>1498</v>
      </c>
      <c r="F794" t="s">
        <v>1587</v>
      </c>
      <c r="G794" t="s">
        <v>1588</v>
      </c>
      <c r="H794" s="1">
        <v>39630</v>
      </c>
      <c r="I794" t="s">
        <v>166</v>
      </c>
    </row>
    <row r="795" spans="1:10" x14ac:dyDescent="0.25">
      <c r="A795" t="str">
        <f>_xlfn.TEXTJOIN(" ",1,Licencje[[#This Row],[Nazwisko]],Licencje[[#This Row],[Imię]])</f>
        <v>KHOKHELKO Tymofii</v>
      </c>
      <c r="B795" t="s">
        <v>14</v>
      </c>
      <c r="C795" t="s">
        <v>1589</v>
      </c>
      <c r="D795">
        <v>2025</v>
      </c>
      <c r="E795" t="s">
        <v>1514</v>
      </c>
      <c r="F795" t="s">
        <v>1587</v>
      </c>
      <c r="G795" t="s">
        <v>1590</v>
      </c>
      <c r="H795" s="1">
        <v>38455</v>
      </c>
      <c r="I795" t="s">
        <v>166</v>
      </c>
    </row>
    <row r="796" spans="1:10" x14ac:dyDescent="0.25">
      <c r="A796" t="str">
        <f>_xlfn.TEXTJOIN(" ",1,Licencje[[#This Row],[Nazwisko]],Licencje[[#This Row],[Imię]])</f>
        <v>MYCHALCHUK Diana</v>
      </c>
      <c r="B796" t="s">
        <v>9</v>
      </c>
      <c r="C796" t="s">
        <v>1591</v>
      </c>
      <c r="D796">
        <v>2025</v>
      </c>
      <c r="E796" t="s">
        <v>1422</v>
      </c>
      <c r="F796" t="s">
        <v>1592</v>
      </c>
      <c r="G796" t="s">
        <v>563</v>
      </c>
      <c r="H796" s="1">
        <v>34155</v>
      </c>
      <c r="I796" t="s">
        <v>166</v>
      </c>
    </row>
    <row r="797" spans="1:10" x14ac:dyDescent="0.25">
      <c r="A797" t="str">
        <f>_xlfn.TEXTJOIN(" ",1,Licencje[[#This Row],[Nazwisko]],Licencje[[#This Row],[Imię]])</f>
        <v>JANISZ Zuzanna</v>
      </c>
      <c r="B797" t="s">
        <v>9</v>
      </c>
      <c r="C797" t="s">
        <v>2418</v>
      </c>
      <c r="D797">
        <v>2025</v>
      </c>
      <c r="E797" t="s">
        <v>1498</v>
      </c>
      <c r="F797" t="s">
        <v>2419</v>
      </c>
      <c r="G797" t="s">
        <v>23</v>
      </c>
      <c r="H797" s="1">
        <v>39939</v>
      </c>
      <c r="I797" t="s">
        <v>141</v>
      </c>
    </row>
    <row r="798" spans="1:10" x14ac:dyDescent="0.25">
      <c r="A798" t="str">
        <f>_xlfn.TEXTJOIN(" ",1,Licencje[[#This Row],[Nazwisko]],Licencje[[#This Row],[Imię]])</f>
        <v>KACZOR Amelia</v>
      </c>
      <c r="B798" t="s">
        <v>9</v>
      </c>
      <c r="C798" t="s">
        <v>1593</v>
      </c>
      <c r="D798">
        <v>2025</v>
      </c>
      <c r="E798" t="s">
        <v>1441</v>
      </c>
      <c r="F798" t="s">
        <v>223</v>
      </c>
      <c r="G798" t="s">
        <v>86</v>
      </c>
      <c r="H798" s="1">
        <v>40286</v>
      </c>
      <c r="I798" t="s">
        <v>151</v>
      </c>
      <c r="J798" t="s">
        <v>1805</v>
      </c>
    </row>
    <row r="799" spans="1:10" x14ac:dyDescent="0.25">
      <c r="A799" t="str">
        <f>_xlfn.TEXTJOIN(" ",1,Licencje[[#This Row],[Nazwisko]],Licencje[[#This Row],[Imię]])</f>
        <v>KACZOR Julia</v>
      </c>
      <c r="B799" t="s">
        <v>9</v>
      </c>
      <c r="C799" t="s">
        <v>1594</v>
      </c>
      <c r="D799">
        <v>2025</v>
      </c>
      <c r="E799" t="s">
        <v>1441</v>
      </c>
      <c r="F799" t="s">
        <v>223</v>
      </c>
      <c r="G799" t="s">
        <v>64</v>
      </c>
      <c r="H799" s="1">
        <v>40286</v>
      </c>
      <c r="I799" t="s">
        <v>151</v>
      </c>
      <c r="J799" t="s">
        <v>1805</v>
      </c>
    </row>
    <row r="800" spans="1:10" x14ac:dyDescent="0.25">
      <c r="A800" t="str">
        <f>_xlfn.TEXTJOIN(" ",1,Licencje[[#This Row],[Nazwisko]],Licencje[[#This Row],[Imię]])</f>
        <v>KACZOR Natasza</v>
      </c>
      <c r="B800" t="s">
        <v>9</v>
      </c>
      <c r="C800" t="s">
        <v>590</v>
      </c>
      <c r="D800">
        <v>2025</v>
      </c>
      <c r="E800" t="s">
        <v>1395</v>
      </c>
      <c r="F800" t="s">
        <v>223</v>
      </c>
      <c r="G800" t="s">
        <v>224</v>
      </c>
      <c r="H800" s="1">
        <v>40961</v>
      </c>
      <c r="I800" t="s">
        <v>151</v>
      </c>
      <c r="J800" t="s">
        <v>225</v>
      </c>
    </row>
    <row r="801" spans="1:10" x14ac:dyDescent="0.25">
      <c r="A801" t="str">
        <f>_xlfn.TEXTJOIN(" ",1,Licencje[[#This Row],[Nazwisko]],Licencje[[#This Row],[Imię]])</f>
        <v>NAPORA Jacek</v>
      </c>
      <c r="B801" t="s">
        <v>14</v>
      </c>
      <c r="C801" t="s">
        <v>1595</v>
      </c>
      <c r="D801">
        <v>2025</v>
      </c>
      <c r="E801" t="s">
        <v>1422</v>
      </c>
      <c r="F801" t="s">
        <v>626</v>
      </c>
      <c r="G801" t="s">
        <v>1596</v>
      </c>
      <c r="H801" s="1">
        <v>27320</v>
      </c>
      <c r="I801" t="s">
        <v>151</v>
      </c>
    </row>
    <row r="802" spans="1:10" x14ac:dyDescent="0.25">
      <c r="A802" t="str">
        <f>_xlfn.TEXTJOIN(" ",1,Licencje[[#This Row],[Nazwisko]],Licencje[[#This Row],[Imię]])</f>
        <v>FLORCZYK Wojciech</v>
      </c>
      <c r="B802" t="s">
        <v>14</v>
      </c>
      <c r="C802" t="s">
        <v>1597</v>
      </c>
      <c r="D802">
        <v>2025</v>
      </c>
      <c r="E802" t="s">
        <v>1422</v>
      </c>
      <c r="F802" t="s">
        <v>562</v>
      </c>
      <c r="G802" t="s">
        <v>94</v>
      </c>
      <c r="H802" s="1">
        <v>30057</v>
      </c>
      <c r="I802" t="s">
        <v>151</v>
      </c>
    </row>
    <row r="803" spans="1:10" x14ac:dyDescent="0.25">
      <c r="A803" t="str">
        <f>_xlfn.TEXTJOIN(" ",1,Licencje[[#This Row],[Nazwisko]],Licencje[[#This Row],[Imię]])</f>
        <v>CIESIELSKA Jagoda</v>
      </c>
      <c r="B803" t="s">
        <v>9</v>
      </c>
      <c r="C803" t="s">
        <v>538</v>
      </c>
      <c r="D803">
        <v>2025</v>
      </c>
      <c r="E803" t="s">
        <v>10</v>
      </c>
      <c r="F803" t="s">
        <v>539</v>
      </c>
      <c r="G803" t="s">
        <v>128</v>
      </c>
      <c r="H803" s="1">
        <v>42303</v>
      </c>
      <c r="I803" t="s">
        <v>315</v>
      </c>
      <c r="J803" t="s">
        <v>921</v>
      </c>
    </row>
    <row r="804" spans="1:10" x14ac:dyDescent="0.25">
      <c r="A804" t="str">
        <f>_xlfn.TEXTJOIN(" ",1,Licencje[[#This Row],[Nazwisko]],Licencje[[#This Row],[Imię]])</f>
        <v>HOPEK Amelia</v>
      </c>
      <c r="B804" t="s">
        <v>9</v>
      </c>
      <c r="C804" t="s">
        <v>577</v>
      </c>
      <c r="D804">
        <v>2025</v>
      </c>
      <c r="E804" t="s">
        <v>430</v>
      </c>
      <c r="F804" t="s">
        <v>578</v>
      </c>
      <c r="G804" t="s">
        <v>86</v>
      </c>
      <c r="H804" s="1">
        <v>42830</v>
      </c>
      <c r="I804" t="s">
        <v>315</v>
      </c>
      <c r="J804" t="s">
        <v>579</v>
      </c>
    </row>
    <row r="805" spans="1:10" x14ac:dyDescent="0.25">
      <c r="A805" t="str">
        <f>_xlfn.TEXTJOIN(" ",1,Licencje[[#This Row],[Nazwisko]],Licencje[[#This Row],[Imię]])</f>
        <v>KRUPIŃSKA Zuzanna</v>
      </c>
      <c r="B805" t="s">
        <v>9</v>
      </c>
      <c r="C805" t="s">
        <v>601</v>
      </c>
      <c r="D805">
        <v>2025</v>
      </c>
      <c r="E805" t="s">
        <v>432</v>
      </c>
      <c r="F805" t="s">
        <v>254</v>
      </c>
      <c r="G805" t="s">
        <v>23</v>
      </c>
      <c r="H805" s="1">
        <v>43060</v>
      </c>
      <c r="I805" t="s">
        <v>315</v>
      </c>
      <c r="J805" t="s">
        <v>602</v>
      </c>
    </row>
    <row r="806" spans="1:10" x14ac:dyDescent="0.25">
      <c r="A806" t="str">
        <f>_xlfn.TEXTJOIN(" ",1,Licencje[[#This Row],[Nazwisko]],Licencje[[#This Row],[Imię]])</f>
        <v>SOSNOWSKI Filip</v>
      </c>
      <c r="B806" t="s">
        <v>14</v>
      </c>
      <c r="C806" t="s">
        <v>666</v>
      </c>
      <c r="D806">
        <v>2025</v>
      </c>
      <c r="E806" t="s">
        <v>15</v>
      </c>
      <c r="F806" t="s">
        <v>667</v>
      </c>
      <c r="G806" t="s">
        <v>31</v>
      </c>
      <c r="H806" s="1">
        <v>41955</v>
      </c>
      <c r="I806" t="s">
        <v>315</v>
      </c>
      <c r="J806" t="s">
        <v>179</v>
      </c>
    </row>
    <row r="807" spans="1:10" x14ac:dyDescent="0.25">
      <c r="A807" t="str">
        <f>_xlfn.TEXTJOIN(" ",1,Licencje[[#This Row],[Nazwisko]],Licencje[[#This Row],[Imię]])</f>
        <v>MILEWSKA Magdalena</v>
      </c>
      <c r="B807" t="s">
        <v>9</v>
      </c>
      <c r="C807" t="s">
        <v>621</v>
      </c>
      <c r="D807">
        <v>2025</v>
      </c>
      <c r="E807" t="s">
        <v>1395</v>
      </c>
      <c r="F807" t="s">
        <v>431</v>
      </c>
      <c r="G807" t="s">
        <v>93</v>
      </c>
      <c r="H807" s="1">
        <v>40993</v>
      </c>
      <c r="I807" t="s">
        <v>198</v>
      </c>
      <c r="J807" t="s">
        <v>622</v>
      </c>
    </row>
    <row r="808" spans="1:10" x14ac:dyDescent="0.25">
      <c r="A808" t="str">
        <f>_xlfn.TEXTJOIN(" ",1,Licencje[[#This Row],[Nazwisko]],Licencje[[#This Row],[Imię]])</f>
        <v>BORAWSKA Aleksandra</v>
      </c>
      <c r="B808" t="s">
        <v>9</v>
      </c>
      <c r="C808" t="s">
        <v>524</v>
      </c>
      <c r="D808">
        <v>2025</v>
      </c>
      <c r="E808" t="s">
        <v>1395</v>
      </c>
      <c r="F808" t="s">
        <v>525</v>
      </c>
      <c r="G808" t="s">
        <v>19</v>
      </c>
      <c r="H808" s="1">
        <v>41029</v>
      </c>
      <c r="I808" t="s">
        <v>198</v>
      </c>
      <c r="J808" t="s">
        <v>526</v>
      </c>
    </row>
    <row r="809" spans="1:10" x14ac:dyDescent="0.25">
      <c r="A809" t="str">
        <f>_xlfn.TEXTJOIN(" ",1,Licencje[[#This Row],[Nazwisko]],Licencje[[#This Row],[Imię]])</f>
        <v>PALKA Szymon</v>
      </c>
      <c r="B809" t="s">
        <v>14</v>
      </c>
      <c r="C809" t="s">
        <v>1598</v>
      </c>
      <c r="D809">
        <v>2025</v>
      </c>
      <c r="E809" t="s">
        <v>1422</v>
      </c>
      <c r="F809" t="s">
        <v>1599</v>
      </c>
      <c r="G809" t="s">
        <v>82</v>
      </c>
      <c r="H809" s="1">
        <v>35503</v>
      </c>
      <c r="I809" t="s">
        <v>92</v>
      </c>
    </row>
    <row r="810" spans="1:10" x14ac:dyDescent="0.25">
      <c r="A810" t="str">
        <f>_xlfn.TEXTJOIN(" ",1,Licencje[[#This Row],[Nazwisko]],Licencje[[#This Row],[Imię]])</f>
        <v>BACHANEK Marcin</v>
      </c>
      <c r="B810" t="s">
        <v>14</v>
      </c>
      <c r="C810" t="s">
        <v>1600</v>
      </c>
      <c r="D810">
        <v>2025</v>
      </c>
      <c r="E810" t="s">
        <v>1422</v>
      </c>
      <c r="F810" t="s">
        <v>1601</v>
      </c>
      <c r="G810" t="s">
        <v>1435</v>
      </c>
      <c r="H810" s="1">
        <v>35233</v>
      </c>
      <c r="I810" t="s">
        <v>92</v>
      </c>
    </row>
    <row r="811" spans="1:10" x14ac:dyDescent="0.25">
      <c r="A811" t="str">
        <f>_xlfn.TEXTJOIN(" ",1,Licencje[[#This Row],[Nazwisko]],Licencje[[#This Row],[Imię]])</f>
        <v>WYROZĘBSKA Julia</v>
      </c>
      <c r="B811" t="s">
        <v>9</v>
      </c>
      <c r="C811" t="s">
        <v>1602</v>
      </c>
      <c r="D811">
        <v>2025</v>
      </c>
      <c r="E811" t="s">
        <v>1398</v>
      </c>
      <c r="F811" t="s">
        <v>1603</v>
      </c>
      <c r="G811" t="s">
        <v>64</v>
      </c>
      <c r="H811" s="1">
        <v>40707</v>
      </c>
      <c r="I811" t="s">
        <v>17</v>
      </c>
      <c r="J811" t="s">
        <v>767</v>
      </c>
    </row>
    <row r="812" spans="1:10" x14ac:dyDescent="0.25">
      <c r="A812" t="str">
        <f>_xlfn.TEXTJOIN(" ",1,Licencje[[#This Row],[Nazwisko]],Licencje[[#This Row],[Imię]])</f>
        <v>WARDA Tymoteusz</v>
      </c>
      <c r="B812" t="s">
        <v>14</v>
      </c>
      <c r="C812" t="s">
        <v>1604</v>
      </c>
      <c r="D812">
        <v>2025</v>
      </c>
      <c r="E812" t="s">
        <v>1398</v>
      </c>
      <c r="F812" t="s">
        <v>1605</v>
      </c>
      <c r="G812" t="s">
        <v>230</v>
      </c>
      <c r="H812" s="1">
        <v>40716</v>
      </c>
      <c r="I812" t="s">
        <v>50</v>
      </c>
      <c r="J812" t="s">
        <v>54</v>
      </c>
    </row>
    <row r="813" spans="1:10" x14ac:dyDescent="0.25">
      <c r="A813" t="str">
        <f>_xlfn.TEXTJOIN(" ",1,Licencje[[#This Row],[Nazwisko]],Licencje[[#This Row],[Imię]])</f>
        <v>NOWACKA Anna</v>
      </c>
      <c r="B813" t="s">
        <v>9</v>
      </c>
      <c r="C813" t="s">
        <v>1606</v>
      </c>
      <c r="D813">
        <v>2025</v>
      </c>
      <c r="E813" t="s">
        <v>1398</v>
      </c>
      <c r="F813" t="s">
        <v>1607</v>
      </c>
      <c r="G813" t="s">
        <v>13</v>
      </c>
      <c r="H813" s="1">
        <v>40430</v>
      </c>
      <c r="I813" t="s">
        <v>50</v>
      </c>
      <c r="J813" t="s">
        <v>54</v>
      </c>
    </row>
    <row r="814" spans="1:10" x14ac:dyDescent="0.25">
      <c r="A814" t="str">
        <f>_xlfn.TEXTJOIN(" ",1,Licencje[[#This Row],[Nazwisko]],Licencje[[#This Row],[Imię]])</f>
        <v>CYMERMAN Nela</v>
      </c>
      <c r="B814" t="s">
        <v>9</v>
      </c>
      <c r="C814" t="s">
        <v>1608</v>
      </c>
      <c r="D814">
        <v>2025</v>
      </c>
      <c r="E814" t="s">
        <v>1398</v>
      </c>
      <c r="F814" t="s">
        <v>1609</v>
      </c>
      <c r="G814" t="s">
        <v>474</v>
      </c>
      <c r="H814" s="1">
        <v>40682</v>
      </c>
      <c r="I814" t="s">
        <v>50</v>
      </c>
      <c r="J814" t="s">
        <v>54</v>
      </c>
    </row>
    <row r="815" spans="1:10" x14ac:dyDescent="0.25">
      <c r="A815" t="str">
        <f>_xlfn.TEXTJOIN(" ",1,Licencje[[#This Row],[Nazwisko]],Licencje[[#This Row],[Imię]])</f>
        <v>CIESIELSKI Szymon</v>
      </c>
      <c r="B815" t="s">
        <v>14</v>
      </c>
      <c r="C815" t="s">
        <v>1610</v>
      </c>
      <c r="D815">
        <v>2025</v>
      </c>
      <c r="E815" t="s">
        <v>1441</v>
      </c>
      <c r="F815" t="s">
        <v>1611</v>
      </c>
      <c r="G815" t="s">
        <v>82</v>
      </c>
      <c r="H815" s="1">
        <v>40214</v>
      </c>
      <c r="I815" t="s">
        <v>50</v>
      </c>
      <c r="J815" t="s">
        <v>54</v>
      </c>
    </row>
    <row r="816" spans="1:10" x14ac:dyDescent="0.25">
      <c r="A816" t="str">
        <f>_xlfn.TEXTJOIN(" ",1,Licencje[[#This Row],[Nazwisko]],Licencje[[#This Row],[Imię]])</f>
        <v>WINIATORSKA Martyna</v>
      </c>
      <c r="B816" t="s">
        <v>9</v>
      </c>
      <c r="C816" t="s">
        <v>3126</v>
      </c>
      <c r="D816">
        <v>2025</v>
      </c>
      <c r="E816" t="s">
        <v>1436</v>
      </c>
      <c r="F816" t="s">
        <v>3127</v>
      </c>
      <c r="G816" t="s">
        <v>73</v>
      </c>
      <c r="H816" s="1">
        <v>39475</v>
      </c>
      <c r="I816" t="s">
        <v>1415</v>
      </c>
    </row>
    <row r="817" spans="1:10" x14ac:dyDescent="0.25">
      <c r="A817" t="str">
        <f>_xlfn.TEXTJOIN(" ",1,Licencje[[#This Row],[Nazwisko]],Licencje[[#This Row],[Imię]])</f>
        <v>GAICKA Natalia</v>
      </c>
      <c r="B817" t="s">
        <v>9</v>
      </c>
      <c r="C817" t="s">
        <v>564</v>
      </c>
      <c r="D817">
        <v>2025</v>
      </c>
      <c r="E817" t="s">
        <v>15</v>
      </c>
      <c r="F817" t="s">
        <v>565</v>
      </c>
      <c r="G817" t="s">
        <v>43</v>
      </c>
      <c r="H817" s="1">
        <v>41941</v>
      </c>
      <c r="I817" t="s">
        <v>52</v>
      </c>
      <c r="J817" t="s">
        <v>54</v>
      </c>
    </row>
    <row r="818" spans="1:10" x14ac:dyDescent="0.25">
      <c r="A818" t="str">
        <f>_xlfn.TEXTJOIN(" ",1,Licencje[[#This Row],[Nazwisko]],Licencje[[#This Row],[Imię]])</f>
        <v>MATERA Pola</v>
      </c>
      <c r="B818" t="s">
        <v>9</v>
      </c>
      <c r="C818" t="s">
        <v>1612</v>
      </c>
      <c r="D818">
        <v>2025</v>
      </c>
      <c r="E818" t="s">
        <v>1436</v>
      </c>
      <c r="F818" t="s">
        <v>1613</v>
      </c>
      <c r="G818" t="s">
        <v>36</v>
      </c>
      <c r="H818" s="1">
        <v>39357</v>
      </c>
      <c r="I818" t="s">
        <v>50</v>
      </c>
    </row>
    <row r="819" spans="1:10" x14ac:dyDescent="0.25">
      <c r="A819" t="str">
        <f>_xlfn.TEXTJOIN(" ",1,Licencje[[#This Row],[Nazwisko]],Licencje[[#This Row],[Imię]])</f>
        <v>MACHAŁA Nadia</v>
      </c>
      <c r="B819" t="s">
        <v>9</v>
      </c>
      <c r="C819" t="s">
        <v>1615</v>
      </c>
      <c r="D819">
        <v>2025</v>
      </c>
      <c r="E819" t="s">
        <v>1441</v>
      </c>
      <c r="F819" t="s">
        <v>1616</v>
      </c>
      <c r="G819" t="s">
        <v>189</v>
      </c>
      <c r="H819" s="1">
        <v>40304</v>
      </c>
      <c r="I819" t="s">
        <v>40</v>
      </c>
      <c r="J819" t="s">
        <v>1614</v>
      </c>
    </row>
    <row r="820" spans="1:10" x14ac:dyDescent="0.25">
      <c r="A820" t="str">
        <f>_xlfn.TEXTJOIN(" ",1,Licencje[[#This Row],[Nazwisko]],Licencje[[#This Row],[Imię]])</f>
        <v>JAROSZEWICZ Julia</v>
      </c>
      <c r="B820" t="s">
        <v>9</v>
      </c>
      <c r="C820" t="s">
        <v>1617</v>
      </c>
      <c r="D820">
        <v>2025</v>
      </c>
      <c r="E820" t="s">
        <v>1498</v>
      </c>
      <c r="F820" t="s">
        <v>1618</v>
      </c>
      <c r="G820" t="s">
        <v>64</v>
      </c>
      <c r="H820" s="1">
        <v>39651</v>
      </c>
      <c r="I820" t="s">
        <v>96</v>
      </c>
    </row>
    <row r="821" spans="1:10" x14ac:dyDescent="0.25">
      <c r="A821" t="str">
        <f>_xlfn.TEXTJOIN(" ",1,Licencje[[#This Row],[Nazwisko]],Licencje[[#This Row],[Imię]])</f>
        <v>PUŁECKA Nina</v>
      </c>
      <c r="B821" t="s">
        <v>9</v>
      </c>
      <c r="C821" t="s">
        <v>653</v>
      </c>
      <c r="D821">
        <v>2025</v>
      </c>
      <c r="E821" t="s">
        <v>1395</v>
      </c>
      <c r="F821" t="s">
        <v>239</v>
      </c>
      <c r="G821" t="s">
        <v>240</v>
      </c>
      <c r="H821" s="1">
        <v>40872</v>
      </c>
      <c r="I821" t="s">
        <v>96</v>
      </c>
      <c r="J821" t="s">
        <v>922</v>
      </c>
    </row>
    <row r="822" spans="1:10" x14ac:dyDescent="0.25">
      <c r="A822" t="str">
        <f>_xlfn.TEXTJOIN(" ",1,Licencje[[#This Row],[Nazwisko]],Licencje[[#This Row],[Imię]])</f>
        <v>GRZELKA Olga</v>
      </c>
      <c r="B822" t="s">
        <v>9</v>
      </c>
      <c r="C822" t="s">
        <v>1619</v>
      </c>
      <c r="D822">
        <v>2025</v>
      </c>
      <c r="E822" t="s">
        <v>1498</v>
      </c>
      <c r="F822" t="s">
        <v>1620</v>
      </c>
      <c r="G822" t="s">
        <v>83</v>
      </c>
      <c r="H822" s="1">
        <v>39846</v>
      </c>
      <c r="I822" t="s">
        <v>96</v>
      </c>
    </row>
    <row r="823" spans="1:10" x14ac:dyDescent="0.25">
      <c r="A823" t="str">
        <f>_xlfn.TEXTJOIN(" ",1,Licencje[[#This Row],[Nazwisko]],Licencje[[#This Row],[Imię]])</f>
        <v>PALUCH Maciej</v>
      </c>
      <c r="B823" t="s">
        <v>14</v>
      </c>
      <c r="C823" t="s">
        <v>1621</v>
      </c>
      <c r="D823">
        <v>2025</v>
      </c>
      <c r="E823" t="s">
        <v>1398</v>
      </c>
      <c r="F823" t="s">
        <v>269</v>
      </c>
      <c r="G823" t="s">
        <v>75</v>
      </c>
      <c r="H823" s="1">
        <v>40696</v>
      </c>
      <c r="I823" t="s">
        <v>96</v>
      </c>
      <c r="J823" t="s">
        <v>1622</v>
      </c>
    </row>
    <row r="824" spans="1:10" x14ac:dyDescent="0.25">
      <c r="A824" t="str">
        <f>_xlfn.TEXTJOIN(" ",1,Licencje[[#This Row],[Nazwisko]],Licencje[[#This Row],[Imię]])</f>
        <v>WÓJCIK Andżelika</v>
      </c>
      <c r="B824" t="s">
        <v>9</v>
      </c>
      <c r="C824" t="s">
        <v>1623</v>
      </c>
      <c r="D824">
        <v>2025</v>
      </c>
      <c r="E824" t="s">
        <v>1422</v>
      </c>
      <c r="F824" t="s">
        <v>226</v>
      </c>
      <c r="G824" t="s">
        <v>1624</v>
      </c>
      <c r="H824" s="1">
        <v>35377</v>
      </c>
      <c r="I824" t="s">
        <v>151</v>
      </c>
    </row>
    <row r="825" spans="1:10" x14ac:dyDescent="0.25">
      <c r="A825" t="str">
        <f>_xlfn.TEXTJOIN(" ",1,Licencje[[#This Row],[Nazwisko]],Licencje[[#This Row],[Imię]])</f>
        <v>MROZIŃSKI Nikodem</v>
      </c>
      <c r="B825" t="s">
        <v>14</v>
      </c>
      <c r="C825" t="s">
        <v>1625</v>
      </c>
      <c r="D825">
        <v>2025</v>
      </c>
      <c r="E825" t="s">
        <v>1398</v>
      </c>
      <c r="F825" t="s">
        <v>1626</v>
      </c>
      <c r="G825" t="s">
        <v>220</v>
      </c>
      <c r="H825" s="1">
        <v>40714</v>
      </c>
      <c r="I825" t="s">
        <v>45</v>
      </c>
    </row>
    <row r="826" spans="1:10" x14ac:dyDescent="0.25">
      <c r="A826" t="str">
        <f>_xlfn.TEXTJOIN(" ",1,Licencje[[#This Row],[Nazwisko]],Licencje[[#This Row],[Imię]])</f>
        <v>TYSZKIEWICZ Klaudia</v>
      </c>
      <c r="B826" t="s">
        <v>9</v>
      </c>
      <c r="C826" t="s">
        <v>1627</v>
      </c>
      <c r="D826">
        <v>2025</v>
      </c>
      <c r="E826" t="s">
        <v>1428</v>
      </c>
      <c r="F826" t="s">
        <v>1628</v>
      </c>
      <c r="G826" t="s">
        <v>191</v>
      </c>
      <c r="H826" s="1">
        <v>38937</v>
      </c>
      <c r="I826" t="s">
        <v>40</v>
      </c>
      <c r="J826" t="s">
        <v>1629</v>
      </c>
    </row>
    <row r="827" spans="1:10" x14ac:dyDescent="0.25">
      <c r="A827" t="str">
        <f>_xlfn.TEXTJOIN(" ",1,Licencje[[#This Row],[Nazwisko]],Licencje[[#This Row],[Imię]])</f>
        <v>ORZOŁ Bartosz</v>
      </c>
      <c r="B827" t="s">
        <v>14</v>
      </c>
      <c r="C827" t="s">
        <v>632</v>
      </c>
      <c r="D827">
        <v>2025</v>
      </c>
      <c r="E827" t="s">
        <v>1395</v>
      </c>
      <c r="F827" t="s">
        <v>633</v>
      </c>
      <c r="G827" t="s">
        <v>113</v>
      </c>
      <c r="H827" s="1">
        <v>40881</v>
      </c>
      <c r="I827" t="s">
        <v>26</v>
      </c>
    </row>
    <row r="828" spans="1:10" x14ac:dyDescent="0.25">
      <c r="A828" t="str">
        <f>_xlfn.TEXTJOIN(" ",1,Licencje[[#This Row],[Nazwisko]],Licencje[[#This Row],[Imię]])</f>
        <v>SOTS Ivan</v>
      </c>
      <c r="B828" t="s">
        <v>14</v>
      </c>
      <c r="C828" t="s">
        <v>668</v>
      </c>
      <c r="D828">
        <v>2025</v>
      </c>
      <c r="E828" t="s">
        <v>15</v>
      </c>
      <c r="F828" t="s">
        <v>669</v>
      </c>
      <c r="G828" t="s">
        <v>670</v>
      </c>
      <c r="H828" s="1">
        <v>41921</v>
      </c>
      <c r="I828" t="s">
        <v>26</v>
      </c>
      <c r="J828" t="s">
        <v>199</v>
      </c>
    </row>
    <row r="829" spans="1:10" x14ac:dyDescent="0.25">
      <c r="A829" t="str">
        <f>_xlfn.TEXTJOIN(" ",1,Licencje[[#This Row],[Nazwisko]],Licencje[[#This Row],[Imię]])</f>
        <v>LEPIK Artsiom</v>
      </c>
      <c r="B829" t="s">
        <v>14</v>
      </c>
      <c r="C829" t="s">
        <v>606</v>
      </c>
      <c r="D829">
        <v>2025</v>
      </c>
      <c r="E829" t="s">
        <v>24</v>
      </c>
      <c r="F829" t="s">
        <v>607</v>
      </c>
      <c r="G829" t="s">
        <v>608</v>
      </c>
      <c r="H829" s="1">
        <v>41683</v>
      </c>
      <c r="I829" t="s">
        <v>50</v>
      </c>
      <c r="J829" t="s">
        <v>137</v>
      </c>
    </row>
    <row r="830" spans="1:10" x14ac:dyDescent="0.25">
      <c r="A830" t="str">
        <f>_xlfn.TEXTJOIN(" ",1,Licencje[[#This Row],[Nazwisko]],Licencje[[#This Row],[Imię]])</f>
        <v>ROZUMETZ Ivanna</v>
      </c>
      <c r="B830" t="s">
        <v>9</v>
      </c>
      <c r="C830" t="s">
        <v>654</v>
      </c>
      <c r="D830">
        <v>2025</v>
      </c>
      <c r="E830" t="s">
        <v>21</v>
      </c>
      <c r="F830" t="s">
        <v>655</v>
      </c>
      <c r="G830" t="s">
        <v>656</v>
      </c>
      <c r="H830" s="1">
        <v>41101</v>
      </c>
      <c r="I830" t="s">
        <v>50</v>
      </c>
      <c r="J830" t="s">
        <v>137</v>
      </c>
    </row>
    <row r="831" spans="1:10" x14ac:dyDescent="0.25">
      <c r="A831" t="str">
        <f>_xlfn.TEXTJOIN(" ",1,Licencje[[#This Row],[Nazwisko]],Licencje[[#This Row],[Imię]])</f>
        <v>STEPANIUK Jaroslaw</v>
      </c>
      <c r="B831" t="s">
        <v>14</v>
      </c>
      <c r="C831" t="s">
        <v>677</v>
      </c>
      <c r="D831">
        <v>2025</v>
      </c>
      <c r="E831" t="s">
        <v>1395</v>
      </c>
      <c r="F831" t="s">
        <v>678</v>
      </c>
      <c r="G831" t="s">
        <v>679</v>
      </c>
      <c r="H831" s="1">
        <v>40941</v>
      </c>
      <c r="I831" t="s">
        <v>50</v>
      </c>
      <c r="J831" t="s">
        <v>137</v>
      </c>
    </row>
    <row r="832" spans="1:10" x14ac:dyDescent="0.25">
      <c r="A832" t="str">
        <f>_xlfn.TEXTJOIN(" ",1,Licencje[[#This Row],[Nazwisko]],Licencje[[#This Row],[Imię]])</f>
        <v>GĄSIOROWSKI Sebastian</v>
      </c>
      <c r="B832" t="s">
        <v>14</v>
      </c>
      <c r="C832" t="s">
        <v>569</v>
      </c>
      <c r="D832">
        <v>2025</v>
      </c>
      <c r="E832" t="s">
        <v>1395</v>
      </c>
      <c r="F832" t="s">
        <v>570</v>
      </c>
      <c r="G832" t="s">
        <v>170</v>
      </c>
      <c r="H832" s="1">
        <v>41073</v>
      </c>
      <c r="I832" t="s">
        <v>50</v>
      </c>
      <c r="J832" t="s">
        <v>180</v>
      </c>
    </row>
    <row r="833" spans="1:10" x14ac:dyDescent="0.25">
      <c r="A833" t="str">
        <f>_xlfn.TEXTJOIN(" ",1,Licencje[[#This Row],[Nazwisko]],Licencje[[#This Row],[Imię]])</f>
        <v>MAJDZIK Zuzanna</v>
      </c>
      <c r="B833" t="s">
        <v>9</v>
      </c>
      <c r="C833" t="s">
        <v>614</v>
      </c>
      <c r="D833">
        <v>2025</v>
      </c>
      <c r="E833" t="s">
        <v>24</v>
      </c>
      <c r="F833" t="s">
        <v>615</v>
      </c>
      <c r="G833" t="s">
        <v>23</v>
      </c>
      <c r="H833" s="1">
        <v>41624</v>
      </c>
      <c r="I833" t="s">
        <v>166</v>
      </c>
    </row>
    <row r="834" spans="1:10" x14ac:dyDescent="0.25">
      <c r="A834" t="str">
        <f>_xlfn.TEXTJOIN(" ",1,Licencje[[#This Row],[Nazwisko]],Licencje[[#This Row],[Imię]])</f>
        <v>RUT Oliwia</v>
      </c>
      <c r="B834" t="s">
        <v>9</v>
      </c>
      <c r="C834" t="s">
        <v>658</v>
      </c>
      <c r="D834">
        <v>2025</v>
      </c>
      <c r="E834" t="s">
        <v>10</v>
      </c>
      <c r="F834" t="s">
        <v>659</v>
      </c>
      <c r="G834" t="s">
        <v>77</v>
      </c>
      <c r="H834" s="1">
        <v>42243</v>
      </c>
      <c r="I834" t="s">
        <v>166</v>
      </c>
    </row>
    <row r="835" spans="1:10" x14ac:dyDescent="0.25">
      <c r="A835" t="str">
        <f>_xlfn.TEXTJOIN(" ",1,Licencje[[#This Row],[Nazwisko]],Licencje[[#This Row],[Imię]])</f>
        <v>GROCHOWSKA Bianka</v>
      </c>
      <c r="B835" t="s">
        <v>9</v>
      </c>
      <c r="C835" t="s">
        <v>1630</v>
      </c>
      <c r="D835">
        <v>2025</v>
      </c>
      <c r="E835" t="s">
        <v>1498</v>
      </c>
      <c r="F835" t="s">
        <v>1631</v>
      </c>
      <c r="G835" t="s">
        <v>61</v>
      </c>
      <c r="H835" s="1">
        <v>39885</v>
      </c>
      <c r="I835" t="s">
        <v>33</v>
      </c>
    </row>
    <row r="836" spans="1:10" x14ac:dyDescent="0.25">
      <c r="A836" t="str">
        <f>_xlfn.TEXTJOIN(" ",1,Licencje[[#This Row],[Nazwisko]],Licencje[[#This Row],[Imię]])</f>
        <v>PALUCH Marlena</v>
      </c>
      <c r="B836" t="s">
        <v>9</v>
      </c>
      <c r="C836" t="s">
        <v>637</v>
      </c>
      <c r="D836">
        <v>2025</v>
      </c>
      <c r="E836" t="s">
        <v>1395</v>
      </c>
      <c r="F836" t="s">
        <v>269</v>
      </c>
      <c r="G836" t="s">
        <v>494</v>
      </c>
      <c r="H836" s="1">
        <v>40808</v>
      </c>
      <c r="I836" t="s">
        <v>151</v>
      </c>
      <c r="J836" t="s">
        <v>591</v>
      </c>
    </row>
    <row r="837" spans="1:10" x14ac:dyDescent="0.25">
      <c r="A837" t="str">
        <f>_xlfn.TEXTJOIN(" ",1,Licencje[[#This Row],[Nazwisko]],Licencje[[#This Row],[Imię]])</f>
        <v>PULIKOWSKA Inez</v>
      </c>
      <c r="B837" t="s">
        <v>9</v>
      </c>
      <c r="C837" t="s">
        <v>650</v>
      </c>
      <c r="D837">
        <v>2025</v>
      </c>
      <c r="E837" t="s">
        <v>15</v>
      </c>
      <c r="F837" t="s">
        <v>651</v>
      </c>
      <c r="G837" t="s">
        <v>652</v>
      </c>
      <c r="H837" s="1">
        <v>42157</v>
      </c>
      <c r="I837" t="s">
        <v>151</v>
      </c>
      <c r="J837" t="s">
        <v>923</v>
      </c>
    </row>
    <row r="838" spans="1:10" x14ac:dyDescent="0.25">
      <c r="A838" t="str">
        <f>_xlfn.TEXTJOIN(" ",1,Licencje[[#This Row],[Nazwisko]],Licencje[[#This Row],[Imię]])</f>
        <v>NAPORA Michał</v>
      </c>
      <c r="B838" t="s">
        <v>14</v>
      </c>
      <c r="C838" t="s">
        <v>628</v>
      </c>
      <c r="D838">
        <v>2025</v>
      </c>
      <c r="E838" t="s">
        <v>21</v>
      </c>
      <c r="F838" t="s">
        <v>626</v>
      </c>
      <c r="G838" t="s">
        <v>49</v>
      </c>
      <c r="H838" s="1">
        <v>41177</v>
      </c>
      <c r="I838" t="s">
        <v>151</v>
      </c>
      <c r="J838" t="s">
        <v>174</v>
      </c>
    </row>
    <row r="839" spans="1:10" x14ac:dyDescent="0.25">
      <c r="A839" t="str">
        <f>_xlfn.TEXTJOIN(" ",1,Licencje[[#This Row],[Nazwisko]],Licencje[[#This Row],[Imię]])</f>
        <v>NAPORA Jagoda</v>
      </c>
      <c r="B839" t="s">
        <v>9</v>
      </c>
      <c r="C839" t="s">
        <v>627</v>
      </c>
      <c r="D839">
        <v>2025</v>
      </c>
      <c r="E839" t="s">
        <v>430</v>
      </c>
      <c r="F839" t="s">
        <v>626</v>
      </c>
      <c r="G839" t="s">
        <v>128</v>
      </c>
      <c r="H839" s="1">
        <v>42733</v>
      </c>
      <c r="I839" t="s">
        <v>151</v>
      </c>
    </row>
    <row r="840" spans="1:10" x14ac:dyDescent="0.25">
      <c r="A840" t="str">
        <f>_xlfn.TEXTJOIN(" ",1,Licencje[[#This Row],[Nazwisko]],Licencje[[#This Row],[Imię]])</f>
        <v>FLORCZYK Diana</v>
      </c>
      <c r="B840" t="s">
        <v>9</v>
      </c>
      <c r="C840" t="s">
        <v>561</v>
      </c>
      <c r="D840">
        <v>2025</v>
      </c>
      <c r="E840" t="s">
        <v>10</v>
      </c>
      <c r="F840" t="s">
        <v>562</v>
      </c>
      <c r="G840" t="s">
        <v>563</v>
      </c>
      <c r="H840" s="1">
        <v>42391</v>
      </c>
      <c r="I840" t="s">
        <v>151</v>
      </c>
      <c r="J840" t="s">
        <v>174</v>
      </c>
    </row>
    <row r="841" spans="1:10" x14ac:dyDescent="0.25">
      <c r="A841" t="str">
        <f>_xlfn.TEXTJOIN(" ",1,Licencje[[#This Row],[Nazwisko]],Licencje[[#This Row],[Imię]])</f>
        <v>DOLASIŃSKA Milena</v>
      </c>
      <c r="B841" t="s">
        <v>9</v>
      </c>
      <c r="C841" t="s">
        <v>552</v>
      </c>
      <c r="D841">
        <v>2025</v>
      </c>
      <c r="E841" t="s">
        <v>24</v>
      </c>
      <c r="F841" t="s">
        <v>553</v>
      </c>
      <c r="G841" t="s">
        <v>32</v>
      </c>
      <c r="H841" s="1">
        <v>41688</v>
      </c>
      <c r="I841" t="s">
        <v>151</v>
      </c>
      <c r="J841" t="s">
        <v>109</v>
      </c>
    </row>
    <row r="842" spans="1:10" x14ac:dyDescent="0.25">
      <c r="A842" t="str">
        <f>_xlfn.TEXTJOIN(" ",1,Licencje[[#This Row],[Nazwisko]],Licencje[[#This Row],[Imię]])</f>
        <v>WOJCIECHOWSKA Maja</v>
      </c>
      <c r="B842" t="s">
        <v>9</v>
      </c>
      <c r="C842" t="s">
        <v>712</v>
      </c>
      <c r="D842">
        <v>2025</v>
      </c>
      <c r="E842" t="s">
        <v>1395</v>
      </c>
      <c r="F842" t="s">
        <v>359</v>
      </c>
      <c r="G842" t="s">
        <v>11</v>
      </c>
      <c r="H842" s="1">
        <v>41066</v>
      </c>
      <c r="I842" t="s">
        <v>98</v>
      </c>
      <c r="J842" t="s">
        <v>212</v>
      </c>
    </row>
    <row r="843" spans="1:10" x14ac:dyDescent="0.25">
      <c r="A843" t="str">
        <f>_xlfn.TEXTJOIN(" ",1,Licencje[[#This Row],[Nazwisko]],Licencje[[#This Row],[Imię]])</f>
        <v>SZWAJKA Helena</v>
      </c>
      <c r="B843" t="s">
        <v>9</v>
      </c>
      <c r="C843" t="s">
        <v>689</v>
      </c>
      <c r="D843">
        <v>2025</v>
      </c>
      <c r="E843" t="s">
        <v>1395</v>
      </c>
      <c r="F843" t="s">
        <v>690</v>
      </c>
      <c r="G843" t="s">
        <v>192</v>
      </c>
      <c r="H843" s="1">
        <v>40980</v>
      </c>
      <c r="I843" t="s">
        <v>98</v>
      </c>
      <c r="J843" t="s">
        <v>691</v>
      </c>
    </row>
    <row r="844" spans="1:10" x14ac:dyDescent="0.25">
      <c r="A844" t="str">
        <f>_xlfn.TEXTJOIN(" ",1,Licencje[[#This Row],[Nazwisko]],Licencje[[#This Row],[Imię]])</f>
        <v>DOBERSTEIN Iga</v>
      </c>
      <c r="B844" t="s">
        <v>9</v>
      </c>
      <c r="C844" t="s">
        <v>550</v>
      </c>
      <c r="D844">
        <v>2025</v>
      </c>
      <c r="E844" t="s">
        <v>21</v>
      </c>
      <c r="F844" t="s">
        <v>551</v>
      </c>
      <c r="G844" t="s">
        <v>123</v>
      </c>
      <c r="H844" s="1">
        <v>41364</v>
      </c>
      <c r="I844" t="s">
        <v>98</v>
      </c>
      <c r="J844" t="s">
        <v>101</v>
      </c>
    </row>
    <row r="845" spans="1:10" x14ac:dyDescent="0.25">
      <c r="A845" t="str">
        <f>_xlfn.TEXTJOIN(" ",1,Licencje[[#This Row],[Nazwisko]],Licencje[[#This Row],[Imię]])</f>
        <v>MALINOWSKA Dagmara</v>
      </c>
      <c r="B845" t="s">
        <v>9</v>
      </c>
      <c r="C845" t="s">
        <v>616</v>
      </c>
      <c r="D845">
        <v>2025</v>
      </c>
      <c r="E845" t="s">
        <v>24</v>
      </c>
      <c r="F845" t="s">
        <v>247</v>
      </c>
      <c r="G845" t="s">
        <v>617</v>
      </c>
      <c r="H845" s="1">
        <v>41526</v>
      </c>
      <c r="I845" t="s">
        <v>98</v>
      </c>
      <c r="J845" t="s">
        <v>225</v>
      </c>
    </row>
    <row r="846" spans="1:10" x14ac:dyDescent="0.25">
      <c r="A846" t="str">
        <f>_xlfn.TEXTJOIN(" ",1,Licencje[[#This Row],[Nazwisko]],Licencje[[#This Row],[Imię]])</f>
        <v>CZECH Julianna</v>
      </c>
      <c r="B846" t="s">
        <v>9</v>
      </c>
      <c r="C846" t="s">
        <v>540</v>
      </c>
      <c r="D846">
        <v>2025</v>
      </c>
      <c r="E846" t="s">
        <v>24</v>
      </c>
      <c r="F846" t="s">
        <v>455</v>
      </c>
      <c r="G846" t="s">
        <v>541</v>
      </c>
      <c r="H846" s="1">
        <v>41685</v>
      </c>
      <c r="I846" t="s">
        <v>98</v>
      </c>
      <c r="J846" t="s">
        <v>542</v>
      </c>
    </row>
    <row r="847" spans="1:10" x14ac:dyDescent="0.25">
      <c r="A847" t="str">
        <f>_xlfn.TEXTJOIN(" ",1,Licencje[[#This Row],[Nazwisko]],Licencje[[#This Row],[Imię]])</f>
        <v>BIEŃKOWSKA Alicja</v>
      </c>
      <c r="B847" t="s">
        <v>9</v>
      </c>
      <c r="C847" t="s">
        <v>519</v>
      </c>
      <c r="D847">
        <v>2025</v>
      </c>
      <c r="E847" t="s">
        <v>24</v>
      </c>
      <c r="F847" t="s">
        <v>520</v>
      </c>
      <c r="G847" t="s">
        <v>22</v>
      </c>
      <c r="H847" s="1">
        <v>41505</v>
      </c>
      <c r="I847" t="s">
        <v>89</v>
      </c>
      <c r="J847" t="s">
        <v>241</v>
      </c>
    </row>
    <row r="848" spans="1:10" x14ac:dyDescent="0.25">
      <c r="A848" t="str">
        <f>_xlfn.TEXTJOIN(" ",1,Licencje[[#This Row],[Nazwisko]],Licencje[[#This Row],[Imię]])</f>
        <v>PERZYŃSKA Nadia</v>
      </c>
      <c r="B848" t="s">
        <v>9</v>
      </c>
      <c r="C848" t="s">
        <v>642</v>
      </c>
      <c r="D848">
        <v>2025</v>
      </c>
      <c r="E848" t="s">
        <v>10</v>
      </c>
      <c r="F848" t="s">
        <v>158</v>
      </c>
      <c r="G848" t="s">
        <v>189</v>
      </c>
      <c r="H848" s="1">
        <v>42223</v>
      </c>
      <c r="I848" t="s">
        <v>89</v>
      </c>
    </row>
    <row r="849" spans="1:10" x14ac:dyDescent="0.25">
      <c r="A849" t="str">
        <f>_xlfn.TEXTJOIN(" ",1,Licencje[[#This Row],[Nazwisko]],Licencje[[#This Row],[Imię]])</f>
        <v>SZYSZ Nikola</v>
      </c>
      <c r="B849" t="s">
        <v>9</v>
      </c>
      <c r="C849" t="s">
        <v>692</v>
      </c>
      <c r="D849">
        <v>2025</v>
      </c>
      <c r="E849" t="s">
        <v>10</v>
      </c>
      <c r="F849" t="s">
        <v>693</v>
      </c>
      <c r="G849" t="s">
        <v>125</v>
      </c>
      <c r="H849" s="1">
        <v>42299</v>
      </c>
      <c r="I849" t="s">
        <v>89</v>
      </c>
    </row>
    <row r="850" spans="1:10" x14ac:dyDescent="0.25">
      <c r="A850" t="str">
        <f>_xlfn.TEXTJOIN(" ",1,Licencje[[#This Row],[Nazwisko]],Licencje[[#This Row],[Imię]])</f>
        <v>SAMBORSKA Helena</v>
      </c>
      <c r="B850" t="s">
        <v>9</v>
      </c>
      <c r="C850" t="s">
        <v>663</v>
      </c>
      <c r="D850">
        <v>2025</v>
      </c>
      <c r="E850" t="s">
        <v>24</v>
      </c>
      <c r="F850" t="s">
        <v>664</v>
      </c>
      <c r="G850" t="s">
        <v>192</v>
      </c>
      <c r="H850" s="1">
        <v>41660</v>
      </c>
      <c r="I850" t="s">
        <v>98</v>
      </c>
      <c r="J850" t="s">
        <v>542</v>
      </c>
    </row>
    <row r="851" spans="1:10" x14ac:dyDescent="0.25">
      <c r="A851" t="str">
        <f>_xlfn.TEXTJOIN(" ",1,Licencje[[#This Row],[Nazwisko]],Licencje[[#This Row],[Imię]])</f>
        <v>BIŁYK Pola</v>
      </c>
      <c r="B851" t="s">
        <v>9</v>
      </c>
      <c r="C851" t="s">
        <v>1632</v>
      </c>
      <c r="D851">
        <v>2025</v>
      </c>
      <c r="E851" t="s">
        <v>1441</v>
      </c>
      <c r="F851" t="s">
        <v>1633</v>
      </c>
      <c r="G851" t="s">
        <v>36</v>
      </c>
      <c r="H851" s="1">
        <v>40251</v>
      </c>
      <c r="I851" t="s">
        <v>98</v>
      </c>
      <c r="J851" t="s">
        <v>1634</v>
      </c>
    </row>
    <row r="852" spans="1:10" x14ac:dyDescent="0.25">
      <c r="A852" t="str">
        <f>_xlfn.TEXTJOIN(" ",1,Licencje[[#This Row],[Nazwisko]],Licencje[[#This Row],[Imię]])</f>
        <v>JAROSZYŃSKA Izabela</v>
      </c>
      <c r="B852" t="s">
        <v>9</v>
      </c>
      <c r="C852" t="s">
        <v>584</v>
      </c>
      <c r="D852">
        <v>2025</v>
      </c>
      <c r="E852" t="s">
        <v>24</v>
      </c>
      <c r="F852" t="s">
        <v>585</v>
      </c>
      <c r="G852" t="s">
        <v>37</v>
      </c>
      <c r="H852" s="1">
        <v>41519</v>
      </c>
      <c r="I852" t="s">
        <v>98</v>
      </c>
      <c r="J852" t="s">
        <v>109</v>
      </c>
    </row>
    <row r="853" spans="1:10" x14ac:dyDescent="0.25">
      <c r="A853" t="str">
        <f>_xlfn.TEXTJOIN(" ",1,Licencje[[#This Row],[Nazwisko]],Licencje[[#This Row],[Imię]])</f>
        <v>JAROSZYŃSKI Szymon</v>
      </c>
      <c r="B853" t="s">
        <v>14</v>
      </c>
      <c r="C853" t="s">
        <v>586</v>
      </c>
      <c r="D853">
        <v>2025</v>
      </c>
      <c r="E853" t="s">
        <v>1395</v>
      </c>
      <c r="F853" t="s">
        <v>587</v>
      </c>
      <c r="G853" t="s">
        <v>82</v>
      </c>
      <c r="H853" s="1">
        <v>40813</v>
      </c>
      <c r="I853" t="s">
        <v>98</v>
      </c>
      <c r="J853" t="s">
        <v>109</v>
      </c>
    </row>
    <row r="854" spans="1:10" x14ac:dyDescent="0.25">
      <c r="A854" t="str">
        <f>_xlfn.TEXTJOIN(" ",1,Licencje[[#This Row],[Nazwisko]],Licencje[[#This Row],[Imię]])</f>
        <v>PABON Adam</v>
      </c>
      <c r="B854" t="s">
        <v>14</v>
      </c>
      <c r="C854" t="s">
        <v>1635</v>
      </c>
      <c r="D854">
        <v>2025</v>
      </c>
      <c r="E854" t="s">
        <v>1441</v>
      </c>
      <c r="F854" t="s">
        <v>488</v>
      </c>
      <c r="G854" t="s">
        <v>55</v>
      </c>
      <c r="H854" s="1">
        <v>40297</v>
      </c>
      <c r="I854" t="s">
        <v>130</v>
      </c>
      <c r="J854" t="s">
        <v>1636</v>
      </c>
    </row>
    <row r="855" spans="1:10" x14ac:dyDescent="0.25">
      <c r="A855" t="str">
        <f>_xlfn.TEXTJOIN(" ",1,Licencje[[#This Row],[Nazwisko]],Licencje[[#This Row],[Imię]])</f>
        <v>STAWIANA Lidia</v>
      </c>
      <c r="B855" t="s">
        <v>9</v>
      </c>
      <c r="C855" t="s">
        <v>673</v>
      </c>
      <c r="D855">
        <v>2025</v>
      </c>
      <c r="E855" t="s">
        <v>24</v>
      </c>
      <c r="F855" t="s">
        <v>674</v>
      </c>
      <c r="G855" t="s">
        <v>57</v>
      </c>
      <c r="H855" s="1">
        <v>41774</v>
      </c>
      <c r="I855" t="s">
        <v>92</v>
      </c>
      <c r="J855" t="s">
        <v>206</v>
      </c>
    </row>
    <row r="856" spans="1:10" x14ac:dyDescent="0.25">
      <c r="A856" t="str">
        <f>_xlfn.TEXTJOIN(" ",1,Licencje[[#This Row],[Nazwisko]],Licencje[[#This Row],[Imię]])</f>
        <v>POLAKOWSKA Julia</v>
      </c>
      <c r="B856" t="s">
        <v>9</v>
      </c>
      <c r="C856" t="s">
        <v>646</v>
      </c>
      <c r="D856">
        <v>2025</v>
      </c>
      <c r="E856" t="s">
        <v>15</v>
      </c>
      <c r="F856" t="s">
        <v>647</v>
      </c>
      <c r="G856" t="s">
        <v>64</v>
      </c>
      <c r="H856" s="1">
        <v>41947</v>
      </c>
      <c r="I856" t="s">
        <v>92</v>
      </c>
      <c r="J856" t="s">
        <v>219</v>
      </c>
    </row>
    <row r="857" spans="1:10" x14ac:dyDescent="0.25">
      <c r="A857" t="str">
        <f>_xlfn.TEXTJOIN(" ",1,Licencje[[#This Row],[Nazwisko]],Licencje[[#This Row],[Imię]])</f>
        <v>STUDNIAREK Marcel</v>
      </c>
      <c r="B857" t="s">
        <v>14</v>
      </c>
      <c r="C857" t="s">
        <v>1370</v>
      </c>
      <c r="D857">
        <v>2025</v>
      </c>
      <c r="E857" t="s">
        <v>10</v>
      </c>
      <c r="F857" t="s">
        <v>362</v>
      </c>
      <c r="G857" t="s">
        <v>201</v>
      </c>
      <c r="H857" s="1">
        <v>42205</v>
      </c>
      <c r="I857" t="s">
        <v>92</v>
      </c>
      <c r="J857" t="s">
        <v>1371</v>
      </c>
    </row>
    <row r="858" spans="1:10" x14ac:dyDescent="0.25">
      <c r="A858" t="str">
        <f>_xlfn.TEXTJOIN(" ",1,Licencje[[#This Row],[Nazwisko]],Licencje[[#This Row],[Imię]])</f>
        <v>RYBKA-ZABAWSKA Natalia</v>
      </c>
      <c r="B858" t="s">
        <v>9</v>
      </c>
      <c r="C858" t="s">
        <v>660</v>
      </c>
      <c r="D858">
        <v>2025</v>
      </c>
      <c r="E858" t="s">
        <v>24</v>
      </c>
      <c r="F858" t="s">
        <v>661</v>
      </c>
      <c r="G858" t="s">
        <v>43</v>
      </c>
      <c r="H858" s="1">
        <v>41719</v>
      </c>
      <c r="I858" t="s">
        <v>323</v>
      </c>
      <c r="J858" t="s">
        <v>324</v>
      </c>
    </row>
    <row r="859" spans="1:10" x14ac:dyDescent="0.25">
      <c r="A859" t="str">
        <f>_xlfn.TEXTJOIN(" ",1,Licencje[[#This Row],[Nazwisko]],Licencje[[#This Row],[Imię]])</f>
        <v>TYLKA Lena</v>
      </c>
      <c r="B859" t="s">
        <v>9</v>
      </c>
      <c r="C859" t="s">
        <v>699</v>
      </c>
      <c r="D859">
        <v>2025</v>
      </c>
      <c r="E859" t="s">
        <v>24</v>
      </c>
      <c r="F859" t="s">
        <v>700</v>
      </c>
      <c r="G859" t="s">
        <v>87</v>
      </c>
      <c r="H859" s="1">
        <v>41663</v>
      </c>
      <c r="I859" t="s">
        <v>323</v>
      </c>
      <c r="J859" t="s">
        <v>324</v>
      </c>
    </row>
    <row r="860" spans="1:10" x14ac:dyDescent="0.25">
      <c r="A860" t="str">
        <f>_xlfn.TEXTJOIN(" ",1,Licencje[[#This Row],[Nazwisko]],Licencje[[#This Row],[Imię]])</f>
        <v>STOJEK Gabriela</v>
      </c>
      <c r="B860" t="s">
        <v>9</v>
      </c>
      <c r="C860" t="s">
        <v>680</v>
      </c>
      <c r="D860">
        <v>2025</v>
      </c>
      <c r="E860" t="s">
        <v>1395</v>
      </c>
      <c r="F860" t="s">
        <v>681</v>
      </c>
      <c r="G860" t="s">
        <v>60</v>
      </c>
      <c r="H860" s="1">
        <v>40899</v>
      </c>
      <c r="I860" t="s">
        <v>323</v>
      </c>
      <c r="J860" t="s">
        <v>324</v>
      </c>
    </row>
    <row r="861" spans="1:10" x14ac:dyDescent="0.25">
      <c r="A861" t="str">
        <f>_xlfn.TEXTJOIN(" ",1,Licencje[[#This Row],[Nazwisko]],Licencje[[#This Row],[Imię]])</f>
        <v>ŚMIGIEL Artur</v>
      </c>
      <c r="B861" t="s">
        <v>14</v>
      </c>
      <c r="C861" t="s">
        <v>694</v>
      </c>
      <c r="D861">
        <v>2025</v>
      </c>
      <c r="E861" t="s">
        <v>21</v>
      </c>
      <c r="F861" t="s">
        <v>695</v>
      </c>
      <c r="G861" t="s">
        <v>44</v>
      </c>
      <c r="H861" s="1">
        <v>41112</v>
      </c>
      <c r="I861" t="s">
        <v>155</v>
      </c>
      <c r="J861" t="s">
        <v>214</v>
      </c>
    </row>
    <row r="862" spans="1:10" x14ac:dyDescent="0.25">
      <c r="A862" t="str">
        <f>_xlfn.TEXTJOIN(" ",1,Licencje[[#This Row],[Nazwisko]],Licencje[[#This Row],[Imię]])</f>
        <v>GRUSZKA Tadeusz</v>
      </c>
      <c r="B862" t="s">
        <v>14</v>
      </c>
      <c r="C862" t="s">
        <v>574</v>
      </c>
      <c r="D862">
        <v>2025</v>
      </c>
      <c r="E862" t="s">
        <v>15</v>
      </c>
      <c r="F862" t="s">
        <v>451</v>
      </c>
      <c r="G862" t="s">
        <v>350</v>
      </c>
      <c r="H862" s="1">
        <v>42105</v>
      </c>
      <c r="I862" t="s">
        <v>118</v>
      </c>
      <c r="J862" t="s">
        <v>452</v>
      </c>
    </row>
    <row r="863" spans="1:10" x14ac:dyDescent="0.25">
      <c r="A863" t="str">
        <f>_xlfn.TEXTJOIN(" ",1,Licencje[[#This Row],[Nazwisko]],Licencje[[#This Row],[Imię]])</f>
        <v>LATUSZEK Amelia</v>
      </c>
      <c r="B863" t="s">
        <v>9</v>
      </c>
      <c r="C863" t="s">
        <v>1637</v>
      </c>
      <c r="D863">
        <v>2025</v>
      </c>
      <c r="E863" t="s">
        <v>1398</v>
      </c>
      <c r="F863" t="s">
        <v>1638</v>
      </c>
      <c r="G863" t="s">
        <v>86</v>
      </c>
      <c r="H863" s="1">
        <v>40442</v>
      </c>
      <c r="I863" t="s">
        <v>118</v>
      </c>
      <c r="J863" t="s">
        <v>605</v>
      </c>
    </row>
    <row r="864" spans="1:10" x14ac:dyDescent="0.25">
      <c r="A864" t="str">
        <f>_xlfn.TEXTJOIN(" ",1,Licencje[[#This Row],[Nazwisko]],Licencje[[#This Row],[Imię]])</f>
        <v>PISHCHALA Kiryl</v>
      </c>
      <c r="B864" t="s">
        <v>14</v>
      </c>
      <c r="C864" t="s">
        <v>1639</v>
      </c>
      <c r="D864">
        <v>2025</v>
      </c>
      <c r="E864" t="s">
        <v>1441</v>
      </c>
      <c r="F864" t="s">
        <v>1640</v>
      </c>
      <c r="G864" t="s">
        <v>1641</v>
      </c>
      <c r="H864" s="1">
        <v>40247</v>
      </c>
      <c r="I864" t="s">
        <v>1071</v>
      </c>
      <c r="J864" t="s">
        <v>1642</v>
      </c>
    </row>
    <row r="865" spans="1:10" x14ac:dyDescent="0.25">
      <c r="A865" t="str">
        <f>_xlfn.TEXTJOIN(" ",1,Licencje[[#This Row],[Nazwisko]],Licencje[[#This Row],[Imię]])</f>
        <v>DOWGIERT Paweł</v>
      </c>
      <c r="B865" t="s">
        <v>14</v>
      </c>
      <c r="C865" t="s">
        <v>554</v>
      </c>
      <c r="D865">
        <v>2025</v>
      </c>
      <c r="E865" t="s">
        <v>1395</v>
      </c>
      <c r="F865" t="s">
        <v>924</v>
      </c>
      <c r="G865" t="s">
        <v>16</v>
      </c>
      <c r="H865" s="1">
        <v>40990</v>
      </c>
      <c r="I865" t="s">
        <v>33</v>
      </c>
    </row>
    <row r="866" spans="1:10" x14ac:dyDescent="0.25">
      <c r="A866" t="str">
        <f>_xlfn.TEXTJOIN(" ",1,Licencje[[#This Row],[Nazwisko]],Licencje[[#This Row],[Imię]])</f>
        <v>HRYNIEWICKI Franciszek</v>
      </c>
      <c r="B866" t="s">
        <v>14</v>
      </c>
      <c r="C866" t="s">
        <v>580</v>
      </c>
      <c r="D866">
        <v>2025</v>
      </c>
      <c r="E866" t="s">
        <v>1395</v>
      </c>
      <c r="F866" t="s">
        <v>581</v>
      </c>
      <c r="G866" t="s">
        <v>157</v>
      </c>
      <c r="H866" s="1">
        <v>40945</v>
      </c>
      <c r="I866" t="s">
        <v>33</v>
      </c>
    </row>
    <row r="867" spans="1:10" x14ac:dyDescent="0.25">
      <c r="A867" t="str">
        <f>_xlfn.TEXTJOIN(" ",1,Licencje[[#This Row],[Nazwisko]],Licencje[[#This Row],[Imię]])</f>
        <v>POROWSKI Maksymilian</v>
      </c>
      <c r="B867" t="s">
        <v>14</v>
      </c>
      <c r="C867" t="s">
        <v>648</v>
      </c>
      <c r="D867">
        <v>2025</v>
      </c>
      <c r="E867" t="s">
        <v>1395</v>
      </c>
      <c r="F867" t="s">
        <v>649</v>
      </c>
      <c r="G867" t="s">
        <v>203</v>
      </c>
      <c r="H867" s="1">
        <v>41025</v>
      </c>
      <c r="I867" t="s">
        <v>33</v>
      </c>
    </row>
    <row r="868" spans="1:10" x14ac:dyDescent="0.25">
      <c r="A868" t="str">
        <f>_xlfn.TEXTJOIN(" ",1,Licencje[[#This Row],[Nazwisko]],Licencje[[#This Row],[Imię]])</f>
        <v>STANULEWICZ Kacper</v>
      </c>
      <c r="B868" t="s">
        <v>14</v>
      </c>
      <c r="C868" t="s">
        <v>671</v>
      </c>
      <c r="D868">
        <v>2025</v>
      </c>
      <c r="E868" t="s">
        <v>21</v>
      </c>
      <c r="F868" t="s">
        <v>672</v>
      </c>
      <c r="G868" t="s">
        <v>70</v>
      </c>
      <c r="H868" s="1">
        <v>41104</v>
      </c>
      <c r="I868" t="s">
        <v>33</v>
      </c>
    </row>
    <row r="869" spans="1:10" x14ac:dyDescent="0.25">
      <c r="A869" t="str">
        <f>_xlfn.TEXTJOIN(" ",1,Licencje[[#This Row],[Nazwisko]],Licencje[[#This Row],[Imię]])</f>
        <v>STAWNICKI Stanisław</v>
      </c>
      <c r="B869" t="s">
        <v>14</v>
      </c>
      <c r="C869" t="s">
        <v>675</v>
      </c>
      <c r="D869">
        <v>2025</v>
      </c>
      <c r="E869" t="s">
        <v>21</v>
      </c>
      <c r="F869" t="s">
        <v>676</v>
      </c>
      <c r="G869" t="s">
        <v>62</v>
      </c>
      <c r="H869" s="1">
        <v>41161</v>
      </c>
      <c r="I869" t="s">
        <v>33</v>
      </c>
    </row>
    <row r="870" spans="1:10" x14ac:dyDescent="0.25">
      <c r="A870" t="str">
        <f>_xlfn.TEXTJOIN(" ",1,Licencje[[#This Row],[Nazwisko]],Licencje[[#This Row],[Imię]])</f>
        <v>SZMIGIEL Martyna</v>
      </c>
      <c r="B870" t="s">
        <v>9</v>
      </c>
      <c r="C870" t="s">
        <v>688</v>
      </c>
      <c r="D870">
        <v>2025</v>
      </c>
      <c r="E870" t="s">
        <v>21</v>
      </c>
      <c r="F870" t="s">
        <v>333</v>
      </c>
      <c r="G870" t="s">
        <v>73</v>
      </c>
      <c r="H870" s="1">
        <v>41106</v>
      </c>
      <c r="I870" t="s">
        <v>33</v>
      </c>
    </row>
    <row r="871" spans="1:10" x14ac:dyDescent="0.25">
      <c r="A871" t="str">
        <f>_xlfn.TEXTJOIN(" ",1,Licencje[[#This Row],[Nazwisko]],Licencje[[#This Row],[Imię]])</f>
        <v>WASILEWSKA Martyna</v>
      </c>
      <c r="B871" t="s">
        <v>9</v>
      </c>
      <c r="C871" t="s">
        <v>706</v>
      </c>
      <c r="D871">
        <v>2025</v>
      </c>
      <c r="E871" t="s">
        <v>1395</v>
      </c>
      <c r="F871" t="s">
        <v>707</v>
      </c>
      <c r="G871" t="s">
        <v>73</v>
      </c>
      <c r="H871" s="1">
        <v>41022</v>
      </c>
      <c r="I871" t="s">
        <v>33</v>
      </c>
    </row>
    <row r="872" spans="1:10" x14ac:dyDescent="0.25">
      <c r="A872" t="str">
        <f>_xlfn.TEXTJOIN(" ",1,Licencje[[#This Row],[Nazwisko]],Licencje[[#This Row],[Imię]])</f>
        <v>WĘCŁAWSKI Szymon</v>
      </c>
      <c r="B872" t="s">
        <v>14</v>
      </c>
      <c r="C872" t="s">
        <v>708</v>
      </c>
      <c r="D872">
        <v>2025</v>
      </c>
      <c r="E872" t="s">
        <v>1395</v>
      </c>
      <c r="F872" t="s">
        <v>709</v>
      </c>
      <c r="G872" t="s">
        <v>82</v>
      </c>
      <c r="H872" s="1">
        <v>41037</v>
      </c>
      <c r="I872" t="s">
        <v>33</v>
      </c>
    </row>
    <row r="873" spans="1:10" x14ac:dyDescent="0.25">
      <c r="A873" t="str">
        <f>_xlfn.TEXTJOIN(" ",1,Licencje[[#This Row],[Nazwisko]],Licencje[[#This Row],[Imię]])</f>
        <v>SOŁTYSIAK Szymon</v>
      </c>
      <c r="B873" t="s">
        <v>14</v>
      </c>
      <c r="C873" t="s">
        <v>665</v>
      </c>
      <c r="D873">
        <v>2025</v>
      </c>
      <c r="E873" t="s">
        <v>1395</v>
      </c>
      <c r="F873" t="s">
        <v>127</v>
      </c>
      <c r="G873" t="s">
        <v>82</v>
      </c>
      <c r="H873" s="1">
        <v>41003</v>
      </c>
      <c r="I873" t="s">
        <v>33</v>
      </c>
    </row>
    <row r="874" spans="1:10" x14ac:dyDescent="0.25">
      <c r="A874" t="str">
        <f>_xlfn.TEXTJOIN(" ",1,Licencje[[#This Row],[Nazwisko]],Licencje[[#This Row],[Imię]])</f>
        <v>JAKUBOWSKI Alex</v>
      </c>
      <c r="B874" t="s">
        <v>14</v>
      </c>
      <c r="C874" t="s">
        <v>926</v>
      </c>
      <c r="D874">
        <v>2025</v>
      </c>
      <c r="E874" t="s">
        <v>21</v>
      </c>
      <c r="F874" t="s">
        <v>844</v>
      </c>
      <c r="G874" t="s">
        <v>182</v>
      </c>
      <c r="H874" s="1">
        <v>41099</v>
      </c>
      <c r="I874" t="s">
        <v>71</v>
      </c>
    </row>
    <row r="875" spans="1:10" x14ac:dyDescent="0.25">
      <c r="A875" t="str">
        <f>_xlfn.TEXTJOIN(" ",1,Licencje[[#This Row],[Nazwisko]],Licencje[[#This Row],[Imię]])</f>
        <v>KIEDYSZ Rozalia</v>
      </c>
      <c r="B875" t="s">
        <v>9</v>
      </c>
      <c r="C875" t="s">
        <v>928</v>
      </c>
      <c r="D875">
        <v>2025</v>
      </c>
      <c r="E875" t="s">
        <v>21</v>
      </c>
      <c r="F875" t="s">
        <v>929</v>
      </c>
      <c r="G875" t="s">
        <v>613</v>
      </c>
      <c r="H875" s="1">
        <v>41226</v>
      </c>
      <c r="I875" t="s">
        <v>71</v>
      </c>
    </row>
    <row r="876" spans="1:10" x14ac:dyDescent="0.25">
      <c r="A876" t="str">
        <f>_xlfn.TEXTJOIN(" ",1,Licencje[[#This Row],[Nazwisko]],Licencje[[#This Row],[Imię]])</f>
        <v>NAZARKO Mateusz</v>
      </c>
      <c r="B876" t="s">
        <v>14</v>
      </c>
      <c r="C876" t="s">
        <v>933</v>
      </c>
      <c r="D876">
        <v>2025</v>
      </c>
      <c r="E876" t="s">
        <v>21</v>
      </c>
      <c r="F876" t="s">
        <v>934</v>
      </c>
      <c r="G876" t="s">
        <v>48</v>
      </c>
      <c r="H876" s="1">
        <v>41201</v>
      </c>
      <c r="I876" t="s">
        <v>71</v>
      </c>
    </row>
    <row r="877" spans="1:10" x14ac:dyDescent="0.25">
      <c r="A877" t="str">
        <f>_xlfn.TEXTJOIN(" ",1,Licencje[[#This Row],[Nazwisko]],Licencje[[#This Row],[Imię]])</f>
        <v>PROKURAT Aurelia</v>
      </c>
      <c r="B877" t="s">
        <v>9</v>
      </c>
      <c r="C877" t="s">
        <v>937</v>
      </c>
      <c r="D877">
        <v>2025</v>
      </c>
      <c r="E877" t="s">
        <v>21</v>
      </c>
      <c r="F877" t="s">
        <v>938</v>
      </c>
      <c r="G877" t="s">
        <v>210</v>
      </c>
      <c r="H877" s="1">
        <v>41149</v>
      </c>
      <c r="I877" t="s">
        <v>71</v>
      </c>
    </row>
    <row r="878" spans="1:10" x14ac:dyDescent="0.25">
      <c r="A878" t="str">
        <f>_xlfn.TEXTJOIN(" ",1,Licencje[[#This Row],[Nazwisko]],Licencje[[#This Row],[Imię]])</f>
        <v>RADASZKIEWICZ Maria</v>
      </c>
      <c r="B878" t="s">
        <v>9</v>
      </c>
      <c r="C878" t="s">
        <v>939</v>
      </c>
      <c r="D878">
        <v>2025</v>
      </c>
      <c r="E878" t="s">
        <v>21</v>
      </c>
      <c r="F878" t="s">
        <v>940</v>
      </c>
      <c r="G878" t="s">
        <v>146</v>
      </c>
      <c r="H878" s="1">
        <v>41235</v>
      </c>
      <c r="I878" t="s">
        <v>71</v>
      </c>
    </row>
    <row r="879" spans="1:10" x14ac:dyDescent="0.25">
      <c r="A879" t="str">
        <f>_xlfn.TEXTJOIN(" ",1,Licencje[[#This Row],[Nazwisko]],Licencje[[#This Row],[Imię]])</f>
        <v>ROSZKOWSKA Zuzanna</v>
      </c>
      <c r="B879" t="s">
        <v>9</v>
      </c>
      <c r="C879" t="s">
        <v>941</v>
      </c>
      <c r="D879">
        <v>2025</v>
      </c>
      <c r="E879" t="s">
        <v>21</v>
      </c>
      <c r="F879" t="s">
        <v>942</v>
      </c>
      <c r="G879" t="s">
        <v>23</v>
      </c>
      <c r="H879" s="1">
        <v>41161</v>
      </c>
      <c r="I879" t="s">
        <v>71</v>
      </c>
    </row>
    <row r="880" spans="1:10" x14ac:dyDescent="0.25">
      <c r="A880" t="str">
        <f>_xlfn.TEXTJOIN(" ",1,Licencje[[#This Row],[Nazwisko]],Licencje[[#This Row],[Imię]])</f>
        <v>GIERAS Weronika</v>
      </c>
      <c r="B880" t="s">
        <v>9</v>
      </c>
      <c r="C880" t="s">
        <v>721</v>
      </c>
      <c r="D880">
        <v>2025</v>
      </c>
      <c r="E880" t="s">
        <v>21</v>
      </c>
      <c r="F880" t="s">
        <v>897</v>
      </c>
      <c r="G880" t="s">
        <v>126</v>
      </c>
      <c r="H880" s="1">
        <v>41114</v>
      </c>
      <c r="I880" t="s">
        <v>92</v>
      </c>
      <c r="J880" t="s">
        <v>219</v>
      </c>
    </row>
    <row r="881" spans="1:10" x14ac:dyDescent="0.25">
      <c r="A881" t="str">
        <f>_xlfn.TEXTJOIN(" ",1,Licencje[[#This Row],[Nazwisko]],Licencje[[#This Row],[Imię]])</f>
        <v>ZAGULSKI Igor</v>
      </c>
      <c r="B881" t="s">
        <v>14</v>
      </c>
      <c r="C881" t="s">
        <v>945</v>
      </c>
      <c r="D881">
        <v>2025</v>
      </c>
      <c r="E881" t="s">
        <v>1395</v>
      </c>
      <c r="F881" t="s">
        <v>946</v>
      </c>
      <c r="G881" t="s">
        <v>78</v>
      </c>
      <c r="H881" s="1">
        <v>40900</v>
      </c>
      <c r="I881" t="s">
        <v>142</v>
      </c>
      <c r="J881" t="s">
        <v>947</v>
      </c>
    </row>
    <row r="882" spans="1:10" x14ac:dyDescent="0.25">
      <c r="A882" t="str">
        <f>_xlfn.TEXTJOIN(" ",1,Licencje[[#This Row],[Nazwisko]],Licencje[[#This Row],[Imię]])</f>
        <v>MAGDZIARZ Veronika</v>
      </c>
      <c r="B882" t="s">
        <v>9</v>
      </c>
      <c r="C882" t="s">
        <v>948</v>
      </c>
      <c r="D882">
        <v>2025</v>
      </c>
      <c r="E882" t="s">
        <v>24</v>
      </c>
      <c r="F882" t="s">
        <v>795</v>
      </c>
      <c r="G882" t="s">
        <v>949</v>
      </c>
      <c r="H882" s="1">
        <v>41709</v>
      </c>
      <c r="I882" t="s">
        <v>315</v>
      </c>
      <c r="J882" t="s">
        <v>950</v>
      </c>
    </row>
    <row r="883" spans="1:10" x14ac:dyDescent="0.25">
      <c r="A883" t="str">
        <f>_xlfn.TEXTJOIN(" ",1,Licencje[[#This Row],[Nazwisko]],Licencje[[#This Row],[Imię]])</f>
        <v>ŁUKASZEWICZ Przemysław</v>
      </c>
      <c r="B883" t="s">
        <v>14</v>
      </c>
      <c r="C883" t="s">
        <v>1643</v>
      </c>
      <c r="D883">
        <v>2025</v>
      </c>
      <c r="E883" t="s">
        <v>1422</v>
      </c>
      <c r="F883" t="s">
        <v>467</v>
      </c>
      <c r="G883" t="s">
        <v>1644</v>
      </c>
      <c r="H883" s="1">
        <v>28662</v>
      </c>
      <c r="I883" t="s">
        <v>315</v>
      </c>
    </row>
    <row r="884" spans="1:10" x14ac:dyDescent="0.25">
      <c r="A884" t="str">
        <f>_xlfn.TEXTJOIN(" ",1,Licencje[[#This Row],[Nazwisko]],Licencje[[#This Row],[Imię]])</f>
        <v>BIAŁEK Jakub</v>
      </c>
      <c r="B884" t="s">
        <v>14</v>
      </c>
      <c r="C884" t="s">
        <v>1645</v>
      </c>
      <c r="D884">
        <v>2025</v>
      </c>
      <c r="E884" t="s">
        <v>1436</v>
      </c>
      <c r="F884" t="s">
        <v>1646</v>
      </c>
      <c r="G884" t="s">
        <v>47</v>
      </c>
      <c r="H884" s="1">
        <v>39549</v>
      </c>
      <c r="I884" t="s">
        <v>1415</v>
      </c>
    </row>
    <row r="885" spans="1:10" x14ac:dyDescent="0.25">
      <c r="A885" t="str">
        <f>_xlfn.TEXTJOIN(" ",1,Licencje[[#This Row],[Nazwisko]],Licencje[[#This Row],[Imię]])</f>
        <v>FOKS Gabriel</v>
      </c>
      <c r="B885" t="s">
        <v>14</v>
      </c>
      <c r="C885" t="s">
        <v>1647</v>
      </c>
      <c r="D885">
        <v>2025</v>
      </c>
      <c r="E885" t="s">
        <v>1498</v>
      </c>
      <c r="F885" t="s">
        <v>1534</v>
      </c>
      <c r="G885" t="s">
        <v>69</v>
      </c>
      <c r="H885" s="1">
        <v>39906</v>
      </c>
      <c r="I885" t="s">
        <v>1415</v>
      </c>
    </row>
    <row r="886" spans="1:10" x14ac:dyDescent="0.25">
      <c r="A886" t="str">
        <f>_xlfn.TEXTJOIN(" ",1,Licencje[[#This Row],[Nazwisko]],Licencje[[#This Row],[Imię]])</f>
        <v>KOSTRZEWA Hanna</v>
      </c>
      <c r="B886" t="s">
        <v>9</v>
      </c>
      <c r="C886" t="s">
        <v>1648</v>
      </c>
      <c r="D886">
        <v>2025</v>
      </c>
      <c r="E886" t="s">
        <v>1498</v>
      </c>
      <c r="F886" t="s">
        <v>1459</v>
      </c>
      <c r="G886" t="s">
        <v>122</v>
      </c>
      <c r="H886" s="1">
        <v>39756</v>
      </c>
      <c r="I886" t="s">
        <v>1415</v>
      </c>
    </row>
    <row r="887" spans="1:10" x14ac:dyDescent="0.25">
      <c r="A887" t="str">
        <f>_xlfn.TEXTJOIN(" ",1,Licencje[[#This Row],[Nazwisko]],Licencje[[#This Row],[Imię]])</f>
        <v>OPAR Kornelia</v>
      </c>
      <c r="B887" t="s">
        <v>9</v>
      </c>
      <c r="C887" t="s">
        <v>951</v>
      </c>
      <c r="D887">
        <v>2025</v>
      </c>
      <c r="E887" t="s">
        <v>21</v>
      </c>
      <c r="F887" t="s">
        <v>952</v>
      </c>
      <c r="G887" t="s">
        <v>65</v>
      </c>
      <c r="H887" s="1">
        <v>41327</v>
      </c>
      <c r="I887" t="s">
        <v>12</v>
      </c>
    </row>
    <row r="888" spans="1:10" x14ac:dyDescent="0.25">
      <c r="A888" t="str">
        <f>_xlfn.TEXTJOIN(" ",1,Licencje[[#This Row],[Nazwisko]],Licencje[[#This Row],[Imię]])</f>
        <v>MICHALSKA Aleksandra</v>
      </c>
      <c r="B888" t="s">
        <v>9</v>
      </c>
      <c r="C888" t="s">
        <v>723</v>
      </c>
      <c r="D888">
        <v>2025</v>
      </c>
      <c r="E888" t="s">
        <v>1395</v>
      </c>
      <c r="F888" t="s">
        <v>56</v>
      </c>
      <c r="G888" t="s">
        <v>19</v>
      </c>
      <c r="H888" s="1">
        <v>40982</v>
      </c>
      <c r="I888" t="s">
        <v>155</v>
      </c>
      <c r="J888" t="s">
        <v>214</v>
      </c>
    </row>
    <row r="889" spans="1:10" x14ac:dyDescent="0.25">
      <c r="A889" t="str">
        <f>_xlfn.TEXTJOIN(" ",1,Licencje[[#This Row],[Nazwisko]],Licencje[[#This Row],[Imię]])</f>
        <v>GOLEWSKI Mikołaj</v>
      </c>
      <c r="B889" t="s">
        <v>14</v>
      </c>
      <c r="C889" t="s">
        <v>953</v>
      </c>
      <c r="D889">
        <v>2025</v>
      </c>
      <c r="E889" t="s">
        <v>21</v>
      </c>
      <c r="F889" t="s">
        <v>954</v>
      </c>
      <c r="G889" t="s">
        <v>133</v>
      </c>
      <c r="H889" s="1">
        <v>41139</v>
      </c>
      <c r="I889" t="s">
        <v>92</v>
      </c>
      <c r="J889" t="s">
        <v>219</v>
      </c>
    </row>
    <row r="890" spans="1:10" x14ac:dyDescent="0.25">
      <c r="A890" t="str">
        <f>_xlfn.TEXTJOIN(" ",1,Licencje[[#This Row],[Nazwisko]],Licencje[[#This Row],[Imię]])</f>
        <v>LASOCKI Michał</v>
      </c>
      <c r="B890" t="s">
        <v>14</v>
      </c>
      <c r="C890" t="s">
        <v>722</v>
      </c>
      <c r="D890">
        <v>2025</v>
      </c>
      <c r="E890" t="s">
        <v>24</v>
      </c>
      <c r="F890" t="s">
        <v>955</v>
      </c>
      <c r="G890" t="s">
        <v>49</v>
      </c>
      <c r="H890" s="1">
        <v>41536</v>
      </c>
      <c r="I890" t="s">
        <v>89</v>
      </c>
      <c r="J890" t="s">
        <v>241</v>
      </c>
    </row>
    <row r="891" spans="1:10" x14ac:dyDescent="0.25">
      <c r="A891" t="str">
        <f>_xlfn.TEXTJOIN(" ",1,Licencje[[#This Row],[Nazwisko]],Licencje[[#This Row],[Imię]])</f>
        <v>LASOCKA Amelia</v>
      </c>
      <c r="B891" t="s">
        <v>9</v>
      </c>
      <c r="C891" t="s">
        <v>956</v>
      </c>
      <c r="D891">
        <v>2025</v>
      </c>
      <c r="E891" t="s">
        <v>24</v>
      </c>
      <c r="F891" t="s">
        <v>957</v>
      </c>
      <c r="G891" t="s">
        <v>86</v>
      </c>
      <c r="H891" s="1">
        <v>41536</v>
      </c>
      <c r="I891" t="s">
        <v>89</v>
      </c>
      <c r="J891" t="s">
        <v>241</v>
      </c>
    </row>
    <row r="892" spans="1:10" x14ac:dyDescent="0.25">
      <c r="A892" t="str">
        <f>_xlfn.TEXTJOIN(" ",1,Licencje[[#This Row],[Nazwisko]],Licencje[[#This Row],[Imię]])</f>
        <v>SKŁADOWSKA Julia</v>
      </c>
      <c r="B892" t="s">
        <v>9</v>
      </c>
      <c r="C892" t="s">
        <v>958</v>
      </c>
      <c r="D892">
        <v>2025</v>
      </c>
      <c r="E892" t="s">
        <v>1395</v>
      </c>
      <c r="F892" t="s">
        <v>959</v>
      </c>
      <c r="G892" t="s">
        <v>64</v>
      </c>
      <c r="H892" s="1">
        <v>40903</v>
      </c>
      <c r="I892" t="s">
        <v>97</v>
      </c>
      <c r="J892" t="s">
        <v>137</v>
      </c>
    </row>
    <row r="893" spans="1:10" x14ac:dyDescent="0.25">
      <c r="A893" t="str">
        <f>_xlfn.TEXTJOIN(" ",1,Licencje[[#This Row],[Nazwisko]],Licencje[[#This Row],[Imię]])</f>
        <v>ŁAPETA Maria</v>
      </c>
      <c r="B893" t="s">
        <v>9</v>
      </c>
      <c r="C893" t="s">
        <v>960</v>
      </c>
      <c r="D893">
        <v>2025</v>
      </c>
      <c r="E893" t="s">
        <v>24</v>
      </c>
      <c r="F893" t="s">
        <v>961</v>
      </c>
      <c r="G893" t="s">
        <v>146</v>
      </c>
      <c r="H893" s="1">
        <v>41569</v>
      </c>
      <c r="I893" t="s">
        <v>50</v>
      </c>
      <c r="J893" t="s">
        <v>962</v>
      </c>
    </row>
    <row r="894" spans="1:10" x14ac:dyDescent="0.25">
      <c r="A894" t="str">
        <f>_xlfn.TEXTJOIN(" ",1,Licencje[[#This Row],[Nazwisko]],Licencje[[#This Row],[Imię]])</f>
        <v>MENDALKA Katarzyna</v>
      </c>
      <c r="B894" t="s">
        <v>9</v>
      </c>
      <c r="C894" t="s">
        <v>1649</v>
      </c>
      <c r="D894">
        <v>2025</v>
      </c>
      <c r="E894" t="s">
        <v>1398</v>
      </c>
      <c r="F894" t="s">
        <v>963</v>
      </c>
      <c r="G894" t="s">
        <v>257</v>
      </c>
      <c r="H894" s="1">
        <v>40377</v>
      </c>
      <c r="I894" t="s">
        <v>17</v>
      </c>
    </row>
    <row r="895" spans="1:10" x14ac:dyDescent="0.25">
      <c r="A895" t="str">
        <f>_xlfn.TEXTJOIN(" ",1,Licencje[[#This Row],[Nazwisko]],Licencje[[#This Row],[Imię]])</f>
        <v>SZTAMPKE Maja</v>
      </c>
      <c r="B895" t="s">
        <v>9</v>
      </c>
      <c r="C895" t="s">
        <v>1651</v>
      </c>
      <c r="D895">
        <v>2025</v>
      </c>
      <c r="E895" t="s">
        <v>1498</v>
      </c>
      <c r="F895" t="s">
        <v>1652</v>
      </c>
      <c r="G895" t="s">
        <v>11</v>
      </c>
      <c r="H895" s="1">
        <v>39836</v>
      </c>
      <c r="I895" t="s">
        <v>1415</v>
      </c>
    </row>
    <row r="896" spans="1:10" x14ac:dyDescent="0.25">
      <c r="A896" t="str">
        <f>_xlfn.TEXTJOIN(" ",1,Licencje[[#This Row],[Nazwisko]],Licencje[[#This Row],[Imię]])</f>
        <v>MOTAŁA Marek</v>
      </c>
      <c r="B896" t="s">
        <v>14</v>
      </c>
      <c r="C896" t="s">
        <v>1653</v>
      </c>
      <c r="D896">
        <v>2025</v>
      </c>
      <c r="E896" t="s">
        <v>1398</v>
      </c>
      <c r="F896" t="s">
        <v>1654</v>
      </c>
      <c r="G896" t="s">
        <v>1655</v>
      </c>
      <c r="H896" s="1">
        <v>40710</v>
      </c>
      <c r="I896" t="s">
        <v>40</v>
      </c>
      <c r="J896" t="s">
        <v>1656</v>
      </c>
    </row>
    <row r="897" spans="1:10" x14ac:dyDescent="0.25">
      <c r="A897" t="str">
        <f>_xlfn.TEXTJOIN(" ",1,Licencje[[#This Row],[Nazwisko]],Licencje[[#This Row],[Imię]])</f>
        <v>PALENCEUSZ Patryk</v>
      </c>
      <c r="B897" t="s">
        <v>14</v>
      </c>
      <c r="C897" t="s">
        <v>1657</v>
      </c>
      <c r="D897">
        <v>2025</v>
      </c>
      <c r="E897" t="s">
        <v>1436</v>
      </c>
      <c r="F897" t="s">
        <v>1658</v>
      </c>
      <c r="G897" t="s">
        <v>1659</v>
      </c>
      <c r="H897" s="1">
        <v>39350</v>
      </c>
      <c r="I897" t="s">
        <v>33</v>
      </c>
    </row>
    <row r="898" spans="1:10" x14ac:dyDescent="0.25">
      <c r="A898" t="str">
        <f>_xlfn.TEXTJOIN(" ",1,Licencje[[#This Row],[Nazwisko]],Licencje[[#This Row],[Imię]])</f>
        <v>WROŃSKA Oliwia</v>
      </c>
      <c r="B898" t="s">
        <v>9</v>
      </c>
      <c r="C898" t="s">
        <v>1660</v>
      </c>
      <c r="D898">
        <v>2025</v>
      </c>
      <c r="E898" t="s">
        <v>1436</v>
      </c>
      <c r="F898" t="s">
        <v>1442</v>
      </c>
      <c r="G898" t="s">
        <v>77</v>
      </c>
      <c r="H898" s="1">
        <v>39530</v>
      </c>
      <c r="I898" t="s">
        <v>40</v>
      </c>
      <c r="J898" t="s">
        <v>1661</v>
      </c>
    </row>
    <row r="899" spans="1:10" x14ac:dyDescent="0.25">
      <c r="A899" t="str">
        <f>_xlfn.TEXTJOIN(" ",1,Licencje[[#This Row],[Nazwisko]],Licencje[[#This Row],[Imię]])</f>
        <v>BUDZAN Lena</v>
      </c>
      <c r="B899" t="s">
        <v>9</v>
      </c>
      <c r="C899" t="s">
        <v>1662</v>
      </c>
      <c r="D899">
        <v>2025</v>
      </c>
      <c r="E899" t="s">
        <v>1498</v>
      </c>
      <c r="F899" t="s">
        <v>1663</v>
      </c>
      <c r="G899" t="s">
        <v>87</v>
      </c>
      <c r="H899" s="1">
        <v>39860</v>
      </c>
      <c r="I899" t="s">
        <v>98</v>
      </c>
      <c r="J899" t="s">
        <v>1424</v>
      </c>
    </row>
    <row r="900" spans="1:10" x14ac:dyDescent="0.25">
      <c r="A900" t="str">
        <f>_xlfn.TEXTJOIN(" ",1,Licencje[[#This Row],[Nazwisko]],Licencje[[#This Row],[Imię]])</f>
        <v>SZCZEPAŃSKA Ewa</v>
      </c>
      <c r="B900" t="s">
        <v>9</v>
      </c>
      <c r="C900" t="s">
        <v>433</v>
      </c>
      <c r="D900">
        <v>2025</v>
      </c>
      <c r="E900" t="s">
        <v>21</v>
      </c>
      <c r="F900" t="s">
        <v>434</v>
      </c>
      <c r="G900" t="s">
        <v>80</v>
      </c>
      <c r="H900" s="1">
        <v>41389</v>
      </c>
      <c r="I900" t="s">
        <v>140</v>
      </c>
      <c r="J900" t="s">
        <v>162</v>
      </c>
    </row>
    <row r="901" spans="1:10" x14ac:dyDescent="0.25">
      <c r="A901" t="str">
        <f>_xlfn.TEXTJOIN(" ",1,Licencje[[#This Row],[Nazwisko]],Licencje[[#This Row],[Imię]])</f>
        <v>GIERCZAK Marek</v>
      </c>
      <c r="B901" t="s">
        <v>14</v>
      </c>
      <c r="C901" t="s">
        <v>1664</v>
      </c>
      <c r="D901">
        <v>2025</v>
      </c>
      <c r="E901" t="s">
        <v>1481</v>
      </c>
      <c r="F901" t="s">
        <v>1665</v>
      </c>
      <c r="G901" t="s">
        <v>1655</v>
      </c>
      <c r="H901" s="1">
        <v>38724</v>
      </c>
      <c r="I901" t="s">
        <v>166</v>
      </c>
      <c r="J901" t="s">
        <v>1666</v>
      </c>
    </row>
    <row r="902" spans="1:10" x14ac:dyDescent="0.25">
      <c r="A902" t="str">
        <f>_xlfn.TEXTJOIN(" ",1,Licencje[[#This Row],[Nazwisko]],Licencje[[#This Row],[Imię]])</f>
        <v>PIĄTEK Stanisław</v>
      </c>
      <c r="B902" t="s">
        <v>14</v>
      </c>
      <c r="C902" t="s">
        <v>435</v>
      </c>
      <c r="D902">
        <v>2025</v>
      </c>
      <c r="E902" t="s">
        <v>15</v>
      </c>
      <c r="F902" t="s">
        <v>227</v>
      </c>
      <c r="G902" t="s">
        <v>62</v>
      </c>
      <c r="H902" s="1">
        <v>42083</v>
      </c>
      <c r="I902" t="s">
        <v>26</v>
      </c>
      <c r="J902" t="s">
        <v>436</v>
      </c>
    </row>
    <row r="903" spans="1:10" x14ac:dyDescent="0.25">
      <c r="A903" t="str">
        <f>_xlfn.TEXTJOIN(" ",1,Licencje[[#This Row],[Nazwisko]],Licencje[[#This Row],[Imię]])</f>
        <v>BARTOSIK Szymon</v>
      </c>
      <c r="B903" t="s">
        <v>14</v>
      </c>
      <c r="C903" t="s">
        <v>437</v>
      </c>
      <c r="D903">
        <v>2025</v>
      </c>
      <c r="E903" t="s">
        <v>1395</v>
      </c>
      <c r="F903" t="s">
        <v>438</v>
      </c>
      <c r="G903" t="s">
        <v>82</v>
      </c>
      <c r="H903" s="1">
        <v>40867</v>
      </c>
      <c r="I903" t="s">
        <v>40</v>
      </c>
      <c r="J903" t="s">
        <v>439</v>
      </c>
    </row>
    <row r="904" spans="1:10" x14ac:dyDescent="0.25">
      <c r="A904" t="str">
        <f>_xlfn.TEXTJOIN(" ",1,Licencje[[#This Row],[Nazwisko]],Licencje[[#This Row],[Imię]])</f>
        <v>HABERA Roksana</v>
      </c>
      <c r="B904" t="s">
        <v>9</v>
      </c>
      <c r="C904" t="s">
        <v>1667</v>
      </c>
      <c r="D904">
        <v>2025</v>
      </c>
      <c r="E904" t="s">
        <v>1441</v>
      </c>
      <c r="F904" t="s">
        <v>440</v>
      </c>
      <c r="G904" t="s">
        <v>1485</v>
      </c>
      <c r="H904" s="1">
        <v>40129</v>
      </c>
      <c r="I904" t="s">
        <v>40</v>
      </c>
      <c r="J904" t="s">
        <v>1668</v>
      </c>
    </row>
    <row r="905" spans="1:10" x14ac:dyDescent="0.25">
      <c r="A905" t="str">
        <f>_xlfn.TEXTJOIN(" ",1,Licencje[[#This Row],[Nazwisko]],Licencje[[#This Row],[Imię]])</f>
        <v>HOTAŁA Szymon</v>
      </c>
      <c r="B905" t="s">
        <v>14</v>
      </c>
      <c r="C905" t="s">
        <v>441</v>
      </c>
      <c r="D905">
        <v>2025</v>
      </c>
      <c r="E905" t="s">
        <v>1395</v>
      </c>
      <c r="F905" t="s">
        <v>442</v>
      </c>
      <c r="G905" t="s">
        <v>82</v>
      </c>
      <c r="H905" s="1">
        <v>40935</v>
      </c>
      <c r="I905" t="s">
        <v>40</v>
      </c>
      <c r="J905" t="s">
        <v>439</v>
      </c>
    </row>
    <row r="906" spans="1:10" x14ac:dyDescent="0.25">
      <c r="A906" t="str">
        <f>_xlfn.TEXTJOIN(" ",1,Licencje[[#This Row],[Nazwisko]],Licencje[[#This Row],[Imię]])</f>
        <v>HOTAŁA Wiktoria</v>
      </c>
      <c r="B906" t="s">
        <v>9</v>
      </c>
      <c r="C906" t="s">
        <v>443</v>
      </c>
      <c r="D906">
        <v>2025</v>
      </c>
      <c r="E906" t="s">
        <v>24</v>
      </c>
      <c r="F906" t="s">
        <v>442</v>
      </c>
      <c r="G906" t="s">
        <v>91</v>
      </c>
      <c r="H906" s="1">
        <v>41676</v>
      </c>
      <c r="I906" t="s">
        <v>40</v>
      </c>
      <c r="J906" t="s">
        <v>439</v>
      </c>
    </row>
    <row r="907" spans="1:10" x14ac:dyDescent="0.25">
      <c r="A907" t="str">
        <f>_xlfn.TEXTJOIN(" ",1,Licencje[[#This Row],[Nazwisko]],Licencje[[#This Row],[Imię]])</f>
        <v>MAJ Kaja</v>
      </c>
      <c r="B907" t="s">
        <v>9</v>
      </c>
      <c r="C907" t="s">
        <v>444</v>
      </c>
      <c r="D907">
        <v>2025</v>
      </c>
      <c r="E907" t="s">
        <v>21</v>
      </c>
      <c r="F907" t="s">
        <v>445</v>
      </c>
      <c r="G907" t="s">
        <v>25</v>
      </c>
      <c r="H907" s="1">
        <v>41346</v>
      </c>
      <c r="I907" t="s">
        <v>40</v>
      </c>
      <c r="J907" t="s">
        <v>920</v>
      </c>
    </row>
    <row r="908" spans="1:10" x14ac:dyDescent="0.25">
      <c r="A908" t="str">
        <f>_xlfn.TEXTJOIN(" ",1,Licencje[[#This Row],[Nazwisko]],Licencje[[#This Row],[Imię]])</f>
        <v>MYLKA Helena</v>
      </c>
      <c r="B908" t="s">
        <v>9</v>
      </c>
      <c r="C908" t="s">
        <v>446</v>
      </c>
      <c r="D908">
        <v>2025</v>
      </c>
      <c r="E908" t="s">
        <v>10</v>
      </c>
      <c r="F908" t="s">
        <v>447</v>
      </c>
      <c r="G908" t="s">
        <v>192</v>
      </c>
      <c r="H908" s="1">
        <v>42231</v>
      </c>
      <c r="I908" t="s">
        <v>40</v>
      </c>
      <c r="J908" t="s">
        <v>42</v>
      </c>
    </row>
    <row r="909" spans="1:10" x14ac:dyDescent="0.25">
      <c r="A909" t="str">
        <f>_xlfn.TEXTJOIN(" ",1,Licencje[[#This Row],[Nazwisko]],Licencje[[#This Row],[Imię]])</f>
        <v>JAGNISZCZAK Aleksandra</v>
      </c>
      <c r="B909" t="s">
        <v>9</v>
      </c>
      <c r="C909" t="s">
        <v>448</v>
      </c>
      <c r="D909">
        <v>2025</v>
      </c>
      <c r="E909" t="s">
        <v>1395</v>
      </c>
      <c r="F909" t="s">
        <v>449</v>
      </c>
      <c r="G909" t="s">
        <v>19</v>
      </c>
      <c r="H909" s="1">
        <v>40998</v>
      </c>
      <c r="I909" t="s">
        <v>12</v>
      </c>
    </row>
    <row r="910" spans="1:10" x14ac:dyDescent="0.25">
      <c r="A910" t="str">
        <f>_xlfn.TEXTJOIN(" ",1,Licencje[[#This Row],[Nazwisko]],Licencje[[#This Row],[Imię]])</f>
        <v>WYSZYŃSKA Krystyna</v>
      </c>
      <c r="B910" t="s">
        <v>9</v>
      </c>
      <c r="C910" t="s">
        <v>1669</v>
      </c>
      <c r="D910">
        <v>2025</v>
      </c>
      <c r="E910" t="s">
        <v>1436</v>
      </c>
      <c r="F910" t="s">
        <v>1670</v>
      </c>
      <c r="G910" t="s">
        <v>1671</v>
      </c>
      <c r="H910" s="1">
        <v>39588</v>
      </c>
      <c r="I910" t="s">
        <v>1415</v>
      </c>
    </row>
    <row r="911" spans="1:10" x14ac:dyDescent="0.25">
      <c r="A911" t="str">
        <f>_xlfn.TEXTJOIN(" ",1,Licencje[[#This Row],[Nazwisko]],Licencje[[#This Row],[Imię]])</f>
        <v>BIELONKO Marta</v>
      </c>
      <c r="B911" t="s">
        <v>9</v>
      </c>
      <c r="C911" t="s">
        <v>1672</v>
      </c>
      <c r="D911">
        <v>2025</v>
      </c>
      <c r="E911" t="s">
        <v>1398</v>
      </c>
      <c r="F911" t="s">
        <v>1673</v>
      </c>
      <c r="G911" t="s">
        <v>1674</v>
      </c>
      <c r="H911" s="1">
        <v>40630</v>
      </c>
      <c r="I911" t="s">
        <v>33</v>
      </c>
    </row>
    <row r="912" spans="1:10" x14ac:dyDescent="0.25">
      <c r="A912" t="str">
        <f>_xlfn.TEXTJOIN(" ",1,Licencje[[#This Row],[Nazwisko]],Licencje[[#This Row],[Imię]])</f>
        <v>DRYL Pola</v>
      </c>
      <c r="B912" t="s">
        <v>9</v>
      </c>
      <c r="C912" t="s">
        <v>1675</v>
      </c>
      <c r="D912">
        <v>2025</v>
      </c>
      <c r="E912" t="s">
        <v>1398</v>
      </c>
      <c r="F912" t="s">
        <v>1676</v>
      </c>
      <c r="G912" t="s">
        <v>36</v>
      </c>
      <c r="H912" s="1">
        <v>40688</v>
      </c>
      <c r="I912" t="s">
        <v>33</v>
      </c>
    </row>
    <row r="913" spans="1:10" x14ac:dyDescent="0.25">
      <c r="A913" t="str">
        <f>_xlfn.TEXTJOIN(" ",1,Licencje[[#This Row],[Nazwisko]],Licencje[[#This Row],[Imię]])</f>
        <v>GOŁOS Julia</v>
      </c>
      <c r="B913" t="s">
        <v>9</v>
      </c>
      <c r="C913" t="s">
        <v>1677</v>
      </c>
      <c r="D913">
        <v>2025</v>
      </c>
      <c r="E913" t="s">
        <v>1498</v>
      </c>
      <c r="F913" t="s">
        <v>1678</v>
      </c>
      <c r="G913" t="s">
        <v>64</v>
      </c>
      <c r="H913" s="1">
        <v>39700</v>
      </c>
      <c r="I913" t="s">
        <v>50</v>
      </c>
      <c r="J913" t="s">
        <v>181</v>
      </c>
    </row>
    <row r="914" spans="1:10" x14ac:dyDescent="0.25">
      <c r="A914" t="str">
        <f>_xlfn.TEXTJOIN(" ",1,Licencje[[#This Row],[Nazwisko]],Licencje[[#This Row],[Imię]])</f>
        <v>POLAK Julia</v>
      </c>
      <c r="B914" t="s">
        <v>9</v>
      </c>
      <c r="C914" t="s">
        <v>1679</v>
      </c>
      <c r="D914">
        <v>2025</v>
      </c>
      <c r="E914" t="s">
        <v>1436</v>
      </c>
      <c r="F914" t="s">
        <v>1680</v>
      </c>
      <c r="G914" t="s">
        <v>64</v>
      </c>
      <c r="H914" s="1">
        <v>39418</v>
      </c>
      <c r="I914" t="s">
        <v>50</v>
      </c>
    </row>
    <row r="915" spans="1:10" x14ac:dyDescent="0.25">
      <c r="A915" t="str">
        <f>_xlfn.TEXTJOIN(" ",1,Licencje[[#This Row],[Nazwisko]],Licencje[[#This Row],[Imię]])</f>
        <v>POLAK Roksana</v>
      </c>
      <c r="B915" t="s">
        <v>9</v>
      </c>
      <c r="C915" t="s">
        <v>1681</v>
      </c>
      <c r="D915">
        <v>2025</v>
      </c>
      <c r="E915" t="s">
        <v>1398</v>
      </c>
      <c r="F915" t="s">
        <v>1680</v>
      </c>
      <c r="G915" t="s">
        <v>1485</v>
      </c>
      <c r="H915" s="1">
        <v>40382</v>
      </c>
      <c r="I915" t="s">
        <v>50</v>
      </c>
      <c r="J915" t="s">
        <v>1682</v>
      </c>
    </row>
    <row r="916" spans="1:10" x14ac:dyDescent="0.25">
      <c r="A916" t="str">
        <f>_xlfn.TEXTJOIN(" ",1,Licencje[[#This Row],[Nazwisko]],Licencje[[#This Row],[Imię]])</f>
        <v>MARCINIAK Eryk</v>
      </c>
      <c r="B916" t="s">
        <v>14</v>
      </c>
      <c r="C916" t="s">
        <v>1683</v>
      </c>
      <c r="D916">
        <v>2025</v>
      </c>
      <c r="E916" t="s">
        <v>1481</v>
      </c>
      <c r="F916" t="s">
        <v>1684</v>
      </c>
      <c r="G916" t="s">
        <v>1685</v>
      </c>
      <c r="H916" s="1">
        <v>38833</v>
      </c>
      <c r="I916" t="s">
        <v>50</v>
      </c>
    </row>
    <row r="917" spans="1:10" x14ac:dyDescent="0.25">
      <c r="A917" t="str">
        <f>_xlfn.TEXTJOIN(" ",1,Licencje[[#This Row],[Nazwisko]],Licencje[[#This Row],[Imię]])</f>
        <v>JASTRZĘBSKA Olga</v>
      </c>
      <c r="B917" t="s">
        <v>9</v>
      </c>
      <c r="C917" t="s">
        <v>1686</v>
      </c>
      <c r="D917">
        <v>2025</v>
      </c>
      <c r="E917" t="s">
        <v>1398</v>
      </c>
      <c r="F917" t="s">
        <v>1687</v>
      </c>
      <c r="G917" t="s">
        <v>83</v>
      </c>
      <c r="H917" s="1">
        <v>40535</v>
      </c>
      <c r="I917" t="s">
        <v>118</v>
      </c>
      <c r="J917" t="s">
        <v>1688</v>
      </c>
    </row>
    <row r="918" spans="1:10" x14ac:dyDescent="0.25">
      <c r="A918" t="str">
        <f>_xlfn.TEXTJOIN(" ",1,Licencje[[#This Row],[Nazwisko]],Licencje[[#This Row],[Imię]])</f>
        <v>GRUSZKA Grzegorz</v>
      </c>
      <c r="B918" t="s">
        <v>14</v>
      </c>
      <c r="C918" t="s">
        <v>450</v>
      </c>
      <c r="D918">
        <v>2025</v>
      </c>
      <c r="E918" t="s">
        <v>1395</v>
      </c>
      <c r="F918" t="s">
        <v>451</v>
      </c>
      <c r="G918" t="s">
        <v>221</v>
      </c>
      <c r="H918" s="1">
        <v>41022</v>
      </c>
      <c r="I918" t="s">
        <v>118</v>
      </c>
      <c r="J918" t="s">
        <v>452</v>
      </c>
    </row>
    <row r="919" spans="1:10" x14ac:dyDescent="0.25">
      <c r="A919" t="str">
        <f>_xlfn.TEXTJOIN(" ",1,Licencje[[#This Row],[Nazwisko]],Licencje[[#This Row],[Imię]])</f>
        <v>RUTKOWSKA Nina</v>
      </c>
      <c r="B919" t="s">
        <v>9</v>
      </c>
      <c r="C919" t="s">
        <v>1689</v>
      </c>
      <c r="D919">
        <v>2025</v>
      </c>
      <c r="E919" t="s">
        <v>1398</v>
      </c>
      <c r="F919" t="s">
        <v>202</v>
      </c>
      <c r="G919" t="s">
        <v>240</v>
      </c>
      <c r="H919" s="1">
        <v>40426</v>
      </c>
      <c r="I919" t="s">
        <v>118</v>
      </c>
      <c r="J919" t="s">
        <v>1690</v>
      </c>
    </row>
    <row r="920" spans="1:10" x14ac:dyDescent="0.25">
      <c r="A920" t="str">
        <f>_xlfn.TEXTJOIN(" ",1,Licencje[[#This Row],[Nazwisko]],Licencje[[#This Row],[Imię]])</f>
        <v>DĄBROWSKA Wiktoria</v>
      </c>
      <c r="B920" t="s">
        <v>9</v>
      </c>
      <c r="C920" t="s">
        <v>1691</v>
      </c>
      <c r="D920">
        <v>2025</v>
      </c>
      <c r="E920" t="s">
        <v>1428</v>
      </c>
      <c r="F920" t="s">
        <v>1416</v>
      </c>
      <c r="G920" t="s">
        <v>91</v>
      </c>
      <c r="H920" s="1">
        <v>38942</v>
      </c>
      <c r="I920" t="s">
        <v>141</v>
      </c>
    </row>
    <row r="921" spans="1:10" x14ac:dyDescent="0.25">
      <c r="A921" t="str">
        <f>_xlfn.TEXTJOIN(" ",1,Licencje[[#This Row],[Nazwisko]],Licencje[[#This Row],[Imię]])</f>
        <v>WEŁNICKI Mateusz</v>
      </c>
      <c r="B921" t="s">
        <v>14</v>
      </c>
      <c r="C921" t="s">
        <v>1692</v>
      </c>
      <c r="D921">
        <v>2025</v>
      </c>
      <c r="E921" t="s">
        <v>1498</v>
      </c>
      <c r="F921" t="s">
        <v>1693</v>
      </c>
      <c r="G921" t="s">
        <v>48</v>
      </c>
      <c r="H921" s="1">
        <v>39796</v>
      </c>
      <c r="I921" t="s">
        <v>141</v>
      </c>
      <c r="J921" t="s">
        <v>351</v>
      </c>
    </row>
    <row r="922" spans="1:10" x14ac:dyDescent="0.25">
      <c r="A922" t="str">
        <f>_xlfn.TEXTJOIN(" ",1,Licencje[[#This Row],[Nazwisko]],Licencje[[#This Row],[Imię]])</f>
        <v>HUCIK Lena</v>
      </c>
      <c r="B922" t="s">
        <v>9</v>
      </c>
      <c r="C922" t="s">
        <v>1694</v>
      </c>
      <c r="D922">
        <v>2025</v>
      </c>
      <c r="E922" t="s">
        <v>1436</v>
      </c>
      <c r="F922" t="s">
        <v>1695</v>
      </c>
      <c r="G922" t="s">
        <v>87</v>
      </c>
      <c r="H922" s="1">
        <v>39599</v>
      </c>
      <c r="I922" t="s">
        <v>40</v>
      </c>
      <c r="J922" t="s">
        <v>1581</v>
      </c>
    </row>
    <row r="923" spans="1:10" x14ac:dyDescent="0.25">
      <c r="A923" t="str">
        <f>_xlfn.TEXTJOIN(" ",1,Licencje[[#This Row],[Nazwisko]],Licencje[[#This Row],[Imię]])</f>
        <v>MILEWSKI Mikołaj</v>
      </c>
      <c r="B923" t="s">
        <v>14</v>
      </c>
      <c r="C923" t="s">
        <v>1696</v>
      </c>
      <c r="D923">
        <v>2025</v>
      </c>
      <c r="E923" t="s">
        <v>1398</v>
      </c>
      <c r="F923" t="s">
        <v>1697</v>
      </c>
      <c r="G923" t="s">
        <v>133</v>
      </c>
      <c r="H923" s="1">
        <v>40522</v>
      </c>
      <c r="I923" t="s">
        <v>142</v>
      </c>
      <c r="J923" t="s">
        <v>1698</v>
      </c>
    </row>
    <row r="924" spans="1:10" x14ac:dyDescent="0.25">
      <c r="A924" t="str">
        <f>_xlfn.TEXTJOIN(" ",1,Licencje[[#This Row],[Nazwisko]],Licencje[[#This Row],[Imię]])</f>
        <v>IWANEK Miłosz</v>
      </c>
      <c r="B924" t="s">
        <v>14</v>
      </c>
      <c r="C924" t="s">
        <v>453</v>
      </c>
      <c r="D924">
        <v>2025</v>
      </c>
      <c r="E924" t="s">
        <v>15</v>
      </c>
      <c r="F924" t="s">
        <v>148</v>
      </c>
      <c r="G924" t="s">
        <v>67</v>
      </c>
      <c r="H924" s="1">
        <v>42023</v>
      </c>
      <c r="I924" t="s">
        <v>142</v>
      </c>
      <c r="J924" t="s">
        <v>309</v>
      </c>
    </row>
    <row r="925" spans="1:10" x14ac:dyDescent="0.25">
      <c r="A925" t="str">
        <f>_xlfn.TEXTJOIN(" ",1,Licencje[[#This Row],[Nazwisko]],Licencje[[#This Row],[Imię]])</f>
        <v>CZECH Dominika</v>
      </c>
      <c r="B925" t="s">
        <v>9</v>
      </c>
      <c r="C925" t="s">
        <v>1699</v>
      </c>
      <c r="D925">
        <v>2025</v>
      </c>
      <c r="E925" t="s">
        <v>1398</v>
      </c>
      <c r="F925" t="s">
        <v>455</v>
      </c>
      <c r="G925" t="s">
        <v>116</v>
      </c>
      <c r="H925" s="1">
        <v>40484</v>
      </c>
      <c r="I925" t="s">
        <v>98</v>
      </c>
      <c r="J925" t="s">
        <v>1700</v>
      </c>
    </row>
    <row r="926" spans="1:10" x14ac:dyDescent="0.25">
      <c r="A926" t="str">
        <f>_xlfn.TEXTJOIN(" ",1,Licencje[[#This Row],[Nazwisko]],Licencje[[#This Row],[Imię]])</f>
        <v>KALETA Maja</v>
      </c>
      <c r="B926" t="s">
        <v>9</v>
      </c>
      <c r="C926" t="s">
        <v>456</v>
      </c>
      <c r="D926">
        <v>2025</v>
      </c>
      <c r="E926" t="s">
        <v>21</v>
      </c>
      <c r="F926" t="s">
        <v>457</v>
      </c>
      <c r="G926" t="s">
        <v>11</v>
      </c>
      <c r="H926" s="1">
        <v>41238</v>
      </c>
      <c r="I926" t="s">
        <v>151</v>
      </c>
      <c r="J926" t="s">
        <v>591</v>
      </c>
    </row>
    <row r="927" spans="1:10" x14ac:dyDescent="0.25">
      <c r="A927" t="str">
        <f>_xlfn.TEXTJOIN(" ",1,Licencje[[#This Row],[Nazwisko]],Licencje[[#This Row],[Imię]])</f>
        <v>MAŚLAK Julia</v>
      </c>
      <c r="B927" t="s">
        <v>9</v>
      </c>
      <c r="C927" t="s">
        <v>458</v>
      </c>
      <c r="D927">
        <v>2025</v>
      </c>
      <c r="E927" t="s">
        <v>1395</v>
      </c>
      <c r="F927" t="s">
        <v>459</v>
      </c>
      <c r="G927" t="s">
        <v>64</v>
      </c>
      <c r="H927" s="1">
        <v>41040</v>
      </c>
      <c r="I927" t="s">
        <v>151</v>
      </c>
      <c r="J927" t="s">
        <v>225</v>
      </c>
    </row>
    <row r="928" spans="1:10" x14ac:dyDescent="0.25">
      <c r="A928" t="str">
        <f>_xlfn.TEXTJOIN(" ",1,Licencje[[#This Row],[Nazwisko]],Licencje[[#This Row],[Imię]])</f>
        <v>MIERZWA Szymon</v>
      </c>
      <c r="B928" t="s">
        <v>14</v>
      </c>
      <c r="C928" t="s">
        <v>460</v>
      </c>
      <c r="D928">
        <v>2025</v>
      </c>
      <c r="E928" t="s">
        <v>1395</v>
      </c>
      <c r="F928" t="s">
        <v>393</v>
      </c>
      <c r="G928" t="s">
        <v>82</v>
      </c>
      <c r="H928" s="1">
        <v>40827</v>
      </c>
      <c r="I928" t="s">
        <v>151</v>
      </c>
      <c r="J928" t="s">
        <v>461</v>
      </c>
    </row>
    <row r="929" spans="1:10" x14ac:dyDescent="0.25">
      <c r="A929" t="str">
        <f>_xlfn.TEXTJOIN(" ",1,Licencje[[#This Row],[Nazwisko]],Licencje[[#This Row],[Imię]])</f>
        <v>GRABOWSKA Eliza</v>
      </c>
      <c r="B929" t="s">
        <v>9</v>
      </c>
      <c r="C929" t="s">
        <v>462</v>
      </c>
      <c r="D929">
        <v>2025</v>
      </c>
      <c r="E929" t="s">
        <v>1395</v>
      </c>
      <c r="F929" t="s">
        <v>463</v>
      </c>
      <c r="G929" t="s">
        <v>464</v>
      </c>
      <c r="H929" s="1">
        <v>40891</v>
      </c>
      <c r="I929" t="s">
        <v>33</v>
      </c>
    </row>
    <row r="930" spans="1:10" x14ac:dyDescent="0.25">
      <c r="A930" t="str">
        <f>_xlfn.TEXTJOIN(" ",1,Licencje[[#This Row],[Nazwisko]],Licencje[[#This Row],[Imię]])</f>
        <v>KRUK Małgorzata</v>
      </c>
      <c r="B930" t="s">
        <v>9</v>
      </c>
      <c r="C930" t="s">
        <v>465</v>
      </c>
      <c r="D930">
        <v>2025</v>
      </c>
      <c r="E930" t="s">
        <v>1395</v>
      </c>
      <c r="F930" t="s">
        <v>454</v>
      </c>
      <c r="G930" t="s">
        <v>185</v>
      </c>
      <c r="H930" s="1">
        <v>40759</v>
      </c>
      <c r="I930" t="s">
        <v>33</v>
      </c>
    </row>
    <row r="931" spans="1:10" x14ac:dyDescent="0.25">
      <c r="A931" t="str">
        <f>_xlfn.TEXTJOIN(" ",1,Licencje[[#This Row],[Nazwisko]],Licencje[[#This Row],[Imię]])</f>
        <v>KUCZYŃSKI Kajetan</v>
      </c>
      <c r="B931" t="s">
        <v>14</v>
      </c>
      <c r="C931" t="s">
        <v>1701</v>
      </c>
      <c r="D931">
        <v>2025</v>
      </c>
      <c r="E931" t="s">
        <v>1398</v>
      </c>
      <c r="F931" t="s">
        <v>1702</v>
      </c>
      <c r="G931" t="s">
        <v>1703</v>
      </c>
      <c r="H931" s="1">
        <v>40661</v>
      </c>
      <c r="I931" t="s">
        <v>33</v>
      </c>
    </row>
    <row r="932" spans="1:10" x14ac:dyDescent="0.25">
      <c r="A932" t="str">
        <f>_xlfn.TEXTJOIN(" ",1,Licencje[[#This Row],[Nazwisko]],Licencje[[#This Row],[Imię]])</f>
        <v>ŁUKASZEWICZ Kuba</v>
      </c>
      <c r="B932" t="s">
        <v>14</v>
      </c>
      <c r="C932" t="s">
        <v>466</v>
      </c>
      <c r="D932">
        <v>2025</v>
      </c>
      <c r="E932" t="s">
        <v>1395</v>
      </c>
      <c r="F932" t="s">
        <v>467</v>
      </c>
      <c r="G932" t="s">
        <v>81</v>
      </c>
      <c r="H932" s="1">
        <v>40725</v>
      </c>
      <c r="I932" t="s">
        <v>33</v>
      </c>
    </row>
    <row r="933" spans="1:10" x14ac:dyDescent="0.25">
      <c r="A933" t="str">
        <f>_xlfn.TEXTJOIN(" ",1,Licencje[[#This Row],[Nazwisko]],Licencje[[#This Row],[Imię]])</f>
        <v>MARKOWSKI Eryk</v>
      </c>
      <c r="B933" t="s">
        <v>14</v>
      </c>
      <c r="C933" t="s">
        <v>1704</v>
      </c>
      <c r="D933">
        <v>2025</v>
      </c>
      <c r="E933" t="s">
        <v>1398</v>
      </c>
      <c r="F933" t="s">
        <v>1705</v>
      </c>
      <c r="G933" t="s">
        <v>1685</v>
      </c>
      <c r="H933" s="1">
        <v>40592</v>
      </c>
      <c r="I933" t="s">
        <v>33</v>
      </c>
    </row>
    <row r="934" spans="1:10" x14ac:dyDescent="0.25">
      <c r="A934" t="str">
        <f>_xlfn.TEXTJOIN(" ",1,Licencje[[#This Row],[Nazwisko]],Licencje[[#This Row],[Imię]])</f>
        <v>MRÓZ Szymon</v>
      </c>
      <c r="B934" t="s">
        <v>14</v>
      </c>
      <c r="C934" t="s">
        <v>468</v>
      </c>
      <c r="D934">
        <v>2025</v>
      </c>
      <c r="E934" t="s">
        <v>1395</v>
      </c>
      <c r="F934" t="s">
        <v>469</v>
      </c>
      <c r="G934" t="s">
        <v>82</v>
      </c>
      <c r="H934" s="1">
        <v>40865</v>
      </c>
      <c r="I934" t="s">
        <v>33</v>
      </c>
    </row>
    <row r="935" spans="1:10" x14ac:dyDescent="0.25">
      <c r="A935" t="str">
        <f>_xlfn.TEXTJOIN(" ",1,Licencje[[#This Row],[Nazwisko]],Licencje[[#This Row],[Imię]])</f>
        <v>SOŁOWICZ Maciej</v>
      </c>
      <c r="B935" t="s">
        <v>14</v>
      </c>
      <c r="C935" t="s">
        <v>1706</v>
      </c>
      <c r="D935">
        <v>2025</v>
      </c>
      <c r="E935" t="s">
        <v>1398</v>
      </c>
      <c r="F935" t="s">
        <v>470</v>
      </c>
      <c r="G935" t="s">
        <v>75</v>
      </c>
      <c r="H935" s="1">
        <v>40585</v>
      </c>
      <c r="I935" t="s">
        <v>33</v>
      </c>
    </row>
    <row r="936" spans="1:10" x14ac:dyDescent="0.25">
      <c r="A936" t="str">
        <f>_xlfn.TEXTJOIN(" ",1,Licencje[[#This Row],[Nazwisko]],Licencje[[#This Row],[Imię]])</f>
        <v>TARASIUK Nikola</v>
      </c>
      <c r="B936" t="s">
        <v>9</v>
      </c>
      <c r="C936" t="s">
        <v>471</v>
      </c>
      <c r="D936">
        <v>2025</v>
      </c>
      <c r="E936" t="s">
        <v>1395</v>
      </c>
      <c r="F936" t="s">
        <v>68</v>
      </c>
      <c r="G936" t="s">
        <v>125</v>
      </c>
      <c r="H936" s="1">
        <v>40737</v>
      </c>
      <c r="I936" t="s">
        <v>33</v>
      </c>
    </row>
    <row r="937" spans="1:10" x14ac:dyDescent="0.25">
      <c r="A937" t="str">
        <f>_xlfn.TEXTJOIN(" ",1,Licencje[[#This Row],[Nazwisko]],Licencje[[#This Row],[Imię]])</f>
        <v>TYMCIO Tomasz</v>
      </c>
      <c r="B937" t="s">
        <v>14</v>
      </c>
      <c r="C937" t="s">
        <v>472</v>
      </c>
      <c r="D937">
        <v>2025</v>
      </c>
      <c r="E937" t="s">
        <v>1395</v>
      </c>
      <c r="F937" t="s">
        <v>473</v>
      </c>
      <c r="G937" t="s">
        <v>110</v>
      </c>
      <c r="H937" s="1">
        <v>40807</v>
      </c>
      <c r="I937" t="s">
        <v>33</v>
      </c>
    </row>
    <row r="938" spans="1:10" x14ac:dyDescent="0.25">
      <c r="A938" t="str">
        <f>_xlfn.TEXTJOIN(" ",1,Licencje[[#This Row],[Nazwisko]],Licencje[[#This Row],[Imię]])</f>
        <v>FUŁAWKA Nela</v>
      </c>
      <c r="B938" t="s">
        <v>9</v>
      </c>
      <c r="C938" t="s">
        <v>1707</v>
      </c>
      <c r="D938">
        <v>2025</v>
      </c>
      <c r="E938" t="s">
        <v>1398</v>
      </c>
      <c r="F938" t="s">
        <v>964</v>
      </c>
      <c r="G938" t="s">
        <v>474</v>
      </c>
      <c r="H938" s="1">
        <v>40459</v>
      </c>
      <c r="I938" t="s">
        <v>98</v>
      </c>
      <c r="J938" t="s">
        <v>109</v>
      </c>
    </row>
    <row r="939" spans="1:10" x14ac:dyDescent="0.25">
      <c r="A939" t="str">
        <f>_xlfn.TEXTJOIN(" ",1,Licencje[[#This Row],[Nazwisko]],Licencje[[#This Row],[Imię]])</f>
        <v>BANASIK Aleksandra</v>
      </c>
      <c r="B939" t="s">
        <v>9</v>
      </c>
      <c r="C939" t="s">
        <v>475</v>
      </c>
      <c r="D939">
        <v>2025</v>
      </c>
      <c r="E939" t="s">
        <v>1395</v>
      </c>
      <c r="F939" t="s">
        <v>476</v>
      </c>
      <c r="G939" t="s">
        <v>19</v>
      </c>
      <c r="H939" s="1">
        <v>41025</v>
      </c>
      <c r="I939" t="s">
        <v>97</v>
      </c>
      <c r="J939" t="s">
        <v>54</v>
      </c>
    </row>
    <row r="940" spans="1:10" x14ac:dyDescent="0.25">
      <c r="A940" t="str">
        <f>_xlfn.TEXTJOIN(" ",1,Licencje[[#This Row],[Nazwisko]],Licencje[[#This Row],[Imię]])</f>
        <v>KUDRYCKA Julia</v>
      </c>
      <c r="B940" t="s">
        <v>9</v>
      </c>
      <c r="C940" t="s">
        <v>477</v>
      </c>
      <c r="D940">
        <v>2025</v>
      </c>
      <c r="E940" t="s">
        <v>21</v>
      </c>
      <c r="F940" t="s">
        <v>478</v>
      </c>
      <c r="G940" t="s">
        <v>64</v>
      </c>
      <c r="H940" s="1">
        <v>41107</v>
      </c>
      <c r="I940" t="s">
        <v>198</v>
      </c>
      <c r="J940" t="s">
        <v>253</v>
      </c>
    </row>
    <row r="941" spans="1:10" x14ac:dyDescent="0.25">
      <c r="A941" t="str">
        <f>_xlfn.TEXTJOIN(" ",1,Licencje[[#This Row],[Nazwisko]],Licencje[[#This Row],[Imię]])</f>
        <v>BIERĆ Hanna</v>
      </c>
      <c r="B941" t="s">
        <v>9</v>
      </c>
      <c r="C941" t="s">
        <v>479</v>
      </c>
      <c r="D941">
        <v>2025</v>
      </c>
      <c r="E941" t="s">
        <v>21</v>
      </c>
      <c r="F941" t="s">
        <v>480</v>
      </c>
      <c r="G941" t="s">
        <v>122</v>
      </c>
      <c r="H941" s="1">
        <v>41215</v>
      </c>
      <c r="I941" t="s">
        <v>198</v>
      </c>
      <c r="J941" t="s">
        <v>965</v>
      </c>
    </row>
    <row r="942" spans="1:10" x14ac:dyDescent="0.25">
      <c r="A942" t="str">
        <f>_xlfn.TEXTJOIN(" ",1,Licencje[[#This Row],[Nazwisko]],Licencje[[#This Row],[Imię]])</f>
        <v>LEBDA Julia</v>
      </c>
      <c r="B942" t="s">
        <v>9</v>
      </c>
      <c r="C942" t="s">
        <v>1709</v>
      </c>
      <c r="D942">
        <v>2025</v>
      </c>
      <c r="E942" t="s">
        <v>1441</v>
      </c>
      <c r="F942" t="s">
        <v>1710</v>
      </c>
      <c r="G942" t="s">
        <v>64</v>
      </c>
      <c r="H942" s="1">
        <v>40218</v>
      </c>
      <c r="I942" t="s">
        <v>130</v>
      </c>
      <c r="J942" t="s">
        <v>1581</v>
      </c>
    </row>
    <row r="943" spans="1:10" x14ac:dyDescent="0.25">
      <c r="A943" t="str">
        <f>_xlfn.TEXTJOIN(" ",1,Licencje[[#This Row],[Nazwisko]],Licencje[[#This Row],[Imię]])</f>
        <v>PABON Anna</v>
      </c>
      <c r="B943" t="s">
        <v>9</v>
      </c>
      <c r="C943" t="s">
        <v>487</v>
      </c>
      <c r="D943">
        <v>2025</v>
      </c>
      <c r="E943" t="s">
        <v>21</v>
      </c>
      <c r="F943" t="s">
        <v>488</v>
      </c>
      <c r="G943" t="s">
        <v>13</v>
      </c>
      <c r="H943" s="1">
        <v>41162</v>
      </c>
      <c r="I943" t="s">
        <v>130</v>
      </c>
      <c r="J943" t="s">
        <v>115</v>
      </c>
    </row>
    <row r="944" spans="1:10" x14ac:dyDescent="0.25">
      <c r="A944" t="str">
        <f>_xlfn.TEXTJOIN(" ",1,Licencje[[#This Row],[Nazwisko]],Licencje[[#This Row],[Imię]])</f>
        <v>UKCHACH Sofija</v>
      </c>
      <c r="B944" t="s">
        <v>9</v>
      </c>
      <c r="C944" t="s">
        <v>1711</v>
      </c>
      <c r="D944">
        <v>2025</v>
      </c>
      <c r="E944" t="s">
        <v>1398</v>
      </c>
      <c r="F944" t="s">
        <v>1712</v>
      </c>
      <c r="G944" t="s">
        <v>1713</v>
      </c>
      <c r="H944" s="1">
        <v>40457</v>
      </c>
      <c r="I944" t="s">
        <v>130</v>
      </c>
      <c r="J944" t="s">
        <v>115</v>
      </c>
    </row>
    <row r="945" spans="1:10" x14ac:dyDescent="0.25">
      <c r="A945" t="str">
        <f>_xlfn.TEXTJOIN(" ",1,Licencje[[#This Row],[Nazwisko]],Licencje[[#This Row],[Imię]])</f>
        <v>SZCZYKUTOWICZ Maja</v>
      </c>
      <c r="B945" t="s">
        <v>9</v>
      </c>
      <c r="C945" t="s">
        <v>1714</v>
      </c>
      <c r="D945">
        <v>2025</v>
      </c>
      <c r="E945" t="s">
        <v>1441</v>
      </c>
      <c r="F945" t="s">
        <v>1715</v>
      </c>
      <c r="G945" t="s">
        <v>11</v>
      </c>
      <c r="H945" s="1">
        <v>40081</v>
      </c>
      <c r="I945" t="s">
        <v>96</v>
      </c>
      <c r="J945" t="s">
        <v>1716</v>
      </c>
    </row>
    <row r="946" spans="1:10" x14ac:dyDescent="0.25">
      <c r="A946" t="str">
        <f>_xlfn.TEXTJOIN(" ",1,Licencje[[#This Row],[Nazwisko]],Licencje[[#This Row],[Imię]])</f>
        <v>KOSTADINOV Kalina</v>
      </c>
      <c r="B946" t="s">
        <v>9</v>
      </c>
      <c r="C946" t="s">
        <v>489</v>
      </c>
      <c r="D946">
        <v>2025</v>
      </c>
      <c r="E946" t="s">
        <v>10</v>
      </c>
      <c r="F946" t="s">
        <v>318</v>
      </c>
      <c r="G946" t="s">
        <v>316</v>
      </c>
      <c r="H946" s="1">
        <v>42446</v>
      </c>
      <c r="I946" t="s">
        <v>96</v>
      </c>
    </row>
    <row r="947" spans="1:10" x14ac:dyDescent="0.25">
      <c r="A947" t="str">
        <f>_xlfn.TEXTJOIN(" ",1,Licencje[[#This Row],[Nazwisko]],Licencje[[#This Row],[Imię]])</f>
        <v>KUTA Natalia</v>
      </c>
      <c r="B947" t="s">
        <v>9</v>
      </c>
      <c r="C947" t="s">
        <v>490</v>
      </c>
      <c r="D947">
        <v>2025</v>
      </c>
      <c r="E947" t="s">
        <v>1395</v>
      </c>
      <c r="F947" t="s">
        <v>389</v>
      </c>
      <c r="G947" t="s">
        <v>43</v>
      </c>
      <c r="H947" s="1">
        <v>40746</v>
      </c>
      <c r="I947" t="s">
        <v>97</v>
      </c>
      <c r="J947" t="s">
        <v>136</v>
      </c>
    </row>
    <row r="948" spans="1:10" x14ac:dyDescent="0.25">
      <c r="A948" t="str">
        <f>_xlfn.TEXTJOIN(" ",1,Licencje[[#This Row],[Nazwisko]],Licencje[[#This Row],[Imię]])</f>
        <v>DYLĄG Kornelia</v>
      </c>
      <c r="B948" t="s">
        <v>9</v>
      </c>
      <c r="C948" t="s">
        <v>505</v>
      </c>
      <c r="D948">
        <v>2025</v>
      </c>
      <c r="E948" t="s">
        <v>1395</v>
      </c>
      <c r="F948" t="s">
        <v>506</v>
      </c>
      <c r="G948" t="s">
        <v>65</v>
      </c>
      <c r="H948" s="1">
        <v>40744</v>
      </c>
      <c r="I948" t="s">
        <v>155</v>
      </c>
      <c r="J948" t="s">
        <v>265</v>
      </c>
    </row>
    <row r="949" spans="1:10" x14ac:dyDescent="0.25">
      <c r="A949" t="str">
        <f>_xlfn.TEXTJOIN(" ",1,Licencje[[#This Row],[Nazwisko]],Licencje[[#This Row],[Imię]])</f>
        <v>GAWROŃSKI Mateusz</v>
      </c>
      <c r="B949" t="s">
        <v>14</v>
      </c>
      <c r="C949" t="s">
        <v>1717</v>
      </c>
      <c r="D949">
        <v>2025</v>
      </c>
      <c r="E949" t="s">
        <v>1436</v>
      </c>
      <c r="F949" t="s">
        <v>1718</v>
      </c>
      <c r="G949" t="s">
        <v>48</v>
      </c>
      <c r="H949" s="1">
        <v>39277</v>
      </c>
      <c r="I949" t="s">
        <v>1415</v>
      </c>
    </row>
    <row r="950" spans="1:10" x14ac:dyDescent="0.25">
      <c r="A950" t="str">
        <f>_xlfn.TEXTJOIN(" ",1,Licencje[[#This Row],[Nazwisko]],Licencje[[#This Row],[Imię]])</f>
        <v>DAWIEC Piotr</v>
      </c>
      <c r="B950" t="s">
        <v>14</v>
      </c>
      <c r="C950" t="s">
        <v>543</v>
      </c>
      <c r="D950">
        <v>2025</v>
      </c>
      <c r="E950" t="s">
        <v>24</v>
      </c>
      <c r="F950" t="s">
        <v>544</v>
      </c>
      <c r="G950" t="s">
        <v>90</v>
      </c>
      <c r="H950" s="1">
        <v>41529</v>
      </c>
      <c r="I950" t="s">
        <v>517</v>
      </c>
      <c r="J950" t="s">
        <v>521</v>
      </c>
    </row>
    <row r="951" spans="1:10" x14ac:dyDescent="0.25">
      <c r="A951" t="str">
        <f>_xlfn.TEXTJOIN(" ",1,Licencje[[#This Row],[Nazwisko]],Licencje[[#This Row],[Imię]])</f>
        <v>HYTEL Tymoteusz</v>
      </c>
      <c r="B951" t="s">
        <v>14</v>
      </c>
      <c r="C951" t="s">
        <v>582</v>
      </c>
      <c r="D951">
        <v>2025</v>
      </c>
      <c r="E951" t="s">
        <v>21</v>
      </c>
      <c r="F951" t="s">
        <v>583</v>
      </c>
      <c r="G951" t="s">
        <v>230</v>
      </c>
      <c r="H951" s="1">
        <v>41337</v>
      </c>
      <c r="I951" t="s">
        <v>517</v>
      </c>
      <c r="J951" t="s">
        <v>518</v>
      </c>
    </row>
    <row r="952" spans="1:10" x14ac:dyDescent="0.25">
      <c r="A952" t="str">
        <f>_xlfn.TEXTJOIN(" ",1,Licencje[[#This Row],[Nazwisko]],Licencje[[#This Row],[Imię]])</f>
        <v>CHORZEMPA Hanna</v>
      </c>
      <c r="B952" t="s">
        <v>9</v>
      </c>
      <c r="C952" t="s">
        <v>532</v>
      </c>
      <c r="D952">
        <v>2025</v>
      </c>
      <c r="E952" t="s">
        <v>1395</v>
      </c>
      <c r="F952" t="s">
        <v>533</v>
      </c>
      <c r="G952" t="s">
        <v>122</v>
      </c>
      <c r="H952" s="1">
        <v>41037</v>
      </c>
      <c r="I952" t="s">
        <v>517</v>
      </c>
      <c r="J952" t="s">
        <v>521</v>
      </c>
    </row>
    <row r="953" spans="1:10" x14ac:dyDescent="0.25">
      <c r="A953" t="str">
        <f>_xlfn.TEXTJOIN(" ",1,Licencje[[#This Row],[Nazwisko]],Licencje[[#This Row],[Imię]])</f>
        <v>LISIECKA Aleksandra</v>
      </c>
      <c r="B953" t="s">
        <v>9</v>
      </c>
      <c r="C953" t="s">
        <v>966</v>
      </c>
      <c r="D953">
        <v>2025</v>
      </c>
      <c r="E953" t="s">
        <v>21</v>
      </c>
      <c r="F953" t="s">
        <v>967</v>
      </c>
      <c r="G953" t="s">
        <v>19</v>
      </c>
      <c r="H953" s="1">
        <v>41136</v>
      </c>
      <c r="I953" t="s">
        <v>517</v>
      </c>
      <c r="J953" t="s">
        <v>521</v>
      </c>
    </row>
    <row r="954" spans="1:10" x14ac:dyDescent="0.25">
      <c r="A954" t="str">
        <f>_xlfn.TEXTJOIN(" ",1,Licencje[[#This Row],[Nazwisko]],Licencje[[#This Row],[Imię]])</f>
        <v>OZIMEK Lena</v>
      </c>
      <c r="B954" t="s">
        <v>9</v>
      </c>
      <c r="C954" t="s">
        <v>634</v>
      </c>
      <c r="D954">
        <v>2025</v>
      </c>
      <c r="E954" t="s">
        <v>21</v>
      </c>
      <c r="F954" t="s">
        <v>635</v>
      </c>
      <c r="G954" t="s">
        <v>87</v>
      </c>
      <c r="H954" s="1">
        <v>41242</v>
      </c>
      <c r="I954" t="s">
        <v>517</v>
      </c>
      <c r="J954" t="s">
        <v>521</v>
      </c>
    </row>
    <row r="955" spans="1:10" x14ac:dyDescent="0.25">
      <c r="A955" t="str">
        <f>_xlfn.TEXTJOIN(" ",1,Licencje[[#This Row],[Nazwisko]],Licencje[[#This Row],[Imię]])</f>
        <v>HORODEŃSKI Adam</v>
      </c>
      <c r="B955" t="s">
        <v>14</v>
      </c>
      <c r="C955" t="s">
        <v>507</v>
      </c>
      <c r="D955">
        <v>2025</v>
      </c>
      <c r="E955" t="s">
        <v>1395</v>
      </c>
      <c r="F955" t="s">
        <v>968</v>
      </c>
      <c r="G955" t="s">
        <v>55</v>
      </c>
      <c r="H955" s="1">
        <v>40946</v>
      </c>
      <c r="I955" t="s">
        <v>92</v>
      </c>
      <c r="J955" t="s">
        <v>124</v>
      </c>
    </row>
    <row r="956" spans="1:10" x14ac:dyDescent="0.25">
      <c r="A956" t="str">
        <f>_xlfn.TEXTJOIN(" ",1,Licencje[[#This Row],[Nazwisko]],Licencje[[#This Row],[Imię]])</f>
        <v>VREULS Evi</v>
      </c>
      <c r="B956" t="s">
        <v>9</v>
      </c>
      <c r="C956" t="s">
        <v>703</v>
      </c>
      <c r="D956">
        <v>2025</v>
      </c>
      <c r="E956" t="s">
        <v>1395</v>
      </c>
      <c r="F956" t="s">
        <v>395</v>
      </c>
      <c r="G956" t="s">
        <v>704</v>
      </c>
      <c r="H956" s="1">
        <v>40973</v>
      </c>
      <c r="I956" t="s">
        <v>166</v>
      </c>
    </row>
    <row r="957" spans="1:10" x14ac:dyDescent="0.25">
      <c r="A957" t="str">
        <f>_xlfn.TEXTJOIN(" ",1,Licencje[[#This Row],[Nazwisko]],Licencje[[#This Row],[Imię]])</f>
        <v>DZIWIS Paulina</v>
      </c>
      <c r="B957" t="s">
        <v>9</v>
      </c>
      <c r="C957" t="s">
        <v>555</v>
      </c>
      <c r="D957">
        <v>2025</v>
      </c>
      <c r="E957" t="s">
        <v>21</v>
      </c>
      <c r="F957" t="s">
        <v>556</v>
      </c>
      <c r="G957" t="s">
        <v>213</v>
      </c>
      <c r="H957" s="1">
        <v>41437</v>
      </c>
      <c r="I957" t="s">
        <v>166</v>
      </c>
    </row>
    <row r="958" spans="1:10" x14ac:dyDescent="0.25">
      <c r="A958" t="str">
        <f>_xlfn.TEXTJOIN(" ",1,Licencje[[#This Row],[Nazwisko]],Licencje[[#This Row],[Imię]])</f>
        <v>URBAN Wiktoria</v>
      </c>
      <c r="B958" t="s">
        <v>9</v>
      </c>
      <c r="C958" t="s">
        <v>701</v>
      </c>
      <c r="D958">
        <v>2025</v>
      </c>
      <c r="E958" t="s">
        <v>24</v>
      </c>
      <c r="F958" t="s">
        <v>702</v>
      </c>
      <c r="G958" t="s">
        <v>91</v>
      </c>
      <c r="H958" s="1">
        <v>41465</v>
      </c>
      <c r="I958" t="s">
        <v>166</v>
      </c>
    </row>
    <row r="959" spans="1:10" x14ac:dyDescent="0.25">
      <c r="A959" t="str">
        <f>_xlfn.TEXTJOIN(" ",1,Licencje[[#This Row],[Nazwisko]],Licencje[[#This Row],[Imię]])</f>
        <v>BARNOWSKA Nikola</v>
      </c>
      <c r="B959" t="s">
        <v>9</v>
      </c>
      <c r="C959" t="s">
        <v>514</v>
      </c>
      <c r="D959">
        <v>2025</v>
      </c>
      <c r="E959" t="s">
        <v>21</v>
      </c>
      <c r="F959" t="s">
        <v>515</v>
      </c>
      <c r="G959" t="s">
        <v>125</v>
      </c>
      <c r="H959" s="1">
        <v>41112</v>
      </c>
      <c r="I959" t="s">
        <v>89</v>
      </c>
      <c r="J959" t="s">
        <v>241</v>
      </c>
    </row>
    <row r="960" spans="1:10" x14ac:dyDescent="0.25">
      <c r="A960" t="str">
        <f>_xlfn.TEXTJOIN(" ",1,Licencje[[#This Row],[Nazwisko]],Licencje[[#This Row],[Imię]])</f>
        <v>BOGUSZEWSKI Karol</v>
      </c>
      <c r="B960" t="s">
        <v>14</v>
      </c>
      <c r="C960" t="s">
        <v>522</v>
      </c>
      <c r="D960">
        <v>2025</v>
      </c>
      <c r="E960" t="s">
        <v>21</v>
      </c>
      <c r="F960" t="s">
        <v>523</v>
      </c>
      <c r="G960" t="s">
        <v>172</v>
      </c>
      <c r="H960" s="1">
        <v>41315</v>
      </c>
      <c r="I960" t="s">
        <v>89</v>
      </c>
      <c r="J960" t="s">
        <v>241</v>
      </c>
    </row>
    <row r="961" spans="1:10" x14ac:dyDescent="0.25">
      <c r="A961" t="str">
        <f>_xlfn.TEXTJOIN(" ",1,Licencje[[#This Row],[Nazwisko]],Licencje[[#This Row],[Imię]])</f>
        <v>PARCHAN Dawid</v>
      </c>
      <c r="B961" t="s">
        <v>14</v>
      </c>
      <c r="C961" t="s">
        <v>639</v>
      </c>
      <c r="D961">
        <v>2025</v>
      </c>
      <c r="E961" t="s">
        <v>15</v>
      </c>
      <c r="F961" t="s">
        <v>640</v>
      </c>
      <c r="G961" t="s">
        <v>190</v>
      </c>
      <c r="H961" s="1">
        <v>42169</v>
      </c>
      <c r="I961" t="s">
        <v>89</v>
      </c>
      <c r="J961" t="s">
        <v>241</v>
      </c>
    </row>
    <row r="962" spans="1:10" x14ac:dyDescent="0.25">
      <c r="A962" t="str">
        <f>_xlfn.TEXTJOIN(" ",1,Licencje[[#This Row],[Nazwisko]],Licencje[[#This Row],[Imię]])</f>
        <v>PARCHAN Pola</v>
      </c>
      <c r="B962" t="s">
        <v>9</v>
      </c>
      <c r="C962" t="s">
        <v>641</v>
      </c>
      <c r="D962">
        <v>2025</v>
      </c>
      <c r="E962" t="s">
        <v>24</v>
      </c>
      <c r="F962" t="s">
        <v>640</v>
      </c>
      <c r="G962" t="s">
        <v>36</v>
      </c>
      <c r="H962" s="1">
        <v>41514</v>
      </c>
      <c r="I962" t="s">
        <v>89</v>
      </c>
      <c r="J962" t="s">
        <v>241</v>
      </c>
    </row>
    <row r="963" spans="1:10" x14ac:dyDescent="0.25">
      <c r="A963" t="str">
        <f>_xlfn.TEXTJOIN(" ",1,Licencje[[#This Row],[Nazwisko]],Licencje[[#This Row],[Imię]])</f>
        <v>GĄSIENICA-JĘDRZEJCZYK Kacper</v>
      </c>
      <c r="B963" t="s">
        <v>14</v>
      </c>
      <c r="C963" t="s">
        <v>566</v>
      </c>
      <c r="D963">
        <v>2025</v>
      </c>
      <c r="E963" t="s">
        <v>1395</v>
      </c>
      <c r="F963" t="s">
        <v>567</v>
      </c>
      <c r="G963" t="s">
        <v>70</v>
      </c>
      <c r="H963" s="1">
        <v>40755</v>
      </c>
      <c r="I963" t="s">
        <v>114</v>
      </c>
      <c r="J963" t="s">
        <v>568</v>
      </c>
    </row>
    <row r="964" spans="1:10" x14ac:dyDescent="0.25">
      <c r="A964" t="str">
        <f>_xlfn.TEXTJOIN(" ",1,Licencje[[#This Row],[Nazwisko]],Licencje[[#This Row],[Imię]])</f>
        <v>ŁUKASZEWICZ Wojciech</v>
      </c>
      <c r="B964" t="s">
        <v>14</v>
      </c>
      <c r="C964" t="s">
        <v>610</v>
      </c>
      <c r="D964">
        <v>2025</v>
      </c>
      <c r="E964" t="s">
        <v>24</v>
      </c>
      <c r="F964" t="s">
        <v>467</v>
      </c>
      <c r="G964" t="s">
        <v>94</v>
      </c>
      <c r="H964" s="1">
        <v>41760</v>
      </c>
      <c r="I964" t="s">
        <v>315</v>
      </c>
      <c r="J964" t="s">
        <v>137</v>
      </c>
    </row>
    <row r="965" spans="1:10" x14ac:dyDescent="0.25">
      <c r="A965" t="str">
        <f>_xlfn.TEXTJOIN(" ",1,Licencje[[#This Row],[Nazwisko]],Licencje[[#This Row],[Imię]])</f>
        <v>PIKUL Emilia</v>
      </c>
      <c r="B965" t="s">
        <v>9</v>
      </c>
      <c r="C965" t="s">
        <v>644</v>
      </c>
      <c r="D965">
        <v>2025</v>
      </c>
      <c r="E965" t="s">
        <v>24</v>
      </c>
      <c r="F965" t="s">
        <v>645</v>
      </c>
      <c r="G965" t="s">
        <v>131</v>
      </c>
      <c r="H965" s="1">
        <v>41781</v>
      </c>
      <c r="I965" t="s">
        <v>315</v>
      </c>
      <c r="J965" t="s">
        <v>179</v>
      </c>
    </row>
    <row r="966" spans="1:10" x14ac:dyDescent="0.25">
      <c r="A966" t="str">
        <f>_xlfn.TEXTJOIN(" ",1,Licencje[[#This Row],[Nazwisko]],Licencje[[#This Row],[Imię]])</f>
        <v>KOSTECKA Wiktoria</v>
      </c>
      <c r="B966" t="s">
        <v>9</v>
      </c>
      <c r="C966" t="s">
        <v>2420</v>
      </c>
      <c r="D966">
        <v>2025</v>
      </c>
      <c r="E966" t="s">
        <v>1481</v>
      </c>
      <c r="F966" t="s">
        <v>2421</v>
      </c>
      <c r="G966" t="s">
        <v>91</v>
      </c>
      <c r="H966" s="1">
        <v>38798</v>
      </c>
      <c r="I966" t="s">
        <v>45</v>
      </c>
    </row>
    <row r="967" spans="1:10" x14ac:dyDescent="0.25">
      <c r="A967" t="str">
        <f>_xlfn.TEXTJOIN(" ",1,Licencje[[#This Row],[Nazwisko]],Licencje[[#This Row],[Imię]])</f>
        <v>WILAŃSKI Ksawery</v>
      </c>
      <c r="B967" t="s">
        <v>14</v>
      </c>
      <c r="C967" t="s">
        <v>710</v>
      </c>
      <c r="D967">
        <v>2025</v>
      </c>
      <c r="E967" t="s">
        <v>21</v>
      </c>
      <c r="F967" t="s">
        <v>711</v>
      </c>
      <c r="G967" t="s">
        <v>88</v>
      </c>
      <c r="H967" s="1">
        <v>41106</v>
      </c>
      <c r="I967" t="s">
        <v>517</v>
      </c>
      <c r="J967" t="s">
        <v>521</v>
      </c>
    </row>
    <row r="968" spans="1:10" x14ac:dyDescent="0.25">
      <c r="A968" t="str">
        <f>_xlfn.TEXTJOIN(" ",1,Licencje[[#This Row],[Nazwisko]],Licencje[[#This Row],[Imię]])</f>
        <v>RĄPAŁA Karolina</v>
      </c>
      <c r="B968" t="s">
        <v>9</v>
      </c>
      <c r="C968" t="s">
        <v>1719</v>
      </c>
      <c r="D968">
        <v>2025</v>
      </c>
      <c r="E968" t="s">
        <v>1436</v>
      </c>
      <c r="F968" t="s">
        <v>1720</v>
      </c>
      <c r="G968" t="s">
        <v>58</v>
      </c>
      <c r="H968" s="1">
        <v>39540</v>
      </c>
      <c r="I968" t="s">
        <v>12</v>
      </c>
    </row>
    <row r="969" spans="1:10" x14ac:dyDescent="0.25">
      <c r="A969" t="str">
        <f>_xlfn.TEXTJOIN(" ",1,Licencje[[#This Row],[Nazwisko]],Licencje[[#This Row],[Imię]])</f>
        <v>WRÓBLEWSKI Tomasz</v>
      </c>
      <c r="B969" t="s">
        <v>14</v>
      </c>
      <c r="C969" t="s">
        <v>3128</v>
      </c>
      <c r="D969">
        <v>2025</v>
      </c>
      <c r="E969" t="s">
        <v>1422</v>
      </c>
      <c r="F969" t="s">
        <v>3129</v>
      </c>
      <c r="G969" t="s">
        <v>110</v>
      </c>
      <c r="H969" s="1">
        <v>31101</v>
      </c>
      <c r="I969" t="s">
        <v>26</v>
      </c>
    </row>
    <row r="970" spans="1:10" x14ac:dyDescent="0.25">
      <c r="A970" t="str">
        <f>_xlfn.TEXTJOIN(" ",1,Licencje[[#This Row],[Nazwisko]],Licencje[[#This Row],[Imię]])</f>
        <v>SZTAFA Tomasz</v>
      </c>
      <c r="B970" t="s">
        <v>14</v>
      </c>
      <c r="C970" t="s">
        <v>3130</v>
      </c>
      <c r="D970">
        <v>2025</v>
      </c>
      <c r="E970" t="s">
        <v>1422</v>
      </c>
      <c r="F970" t="s">
        <v>1852</v>
      </c>
      <c r="G970" t="s">
        <v>110</v>
      </c>
      <c r="H970" s="1">
        <v>27980</v>
      </c>
      <c r="I970" t="s">
        <v>26</v>
      </c>
      <c r="J970" t="s">
        <v>2254</v>
      </c>
    </row>
    <row r="971" spans="1:10" x14ac:dyDescent="0.25">
      <c r="A971" t="str">
        <f>_xlfn.TEXTJOIN(" ",1,Licencje[[#This Row],[Nazwisko]],Licencje[[#This Row],[Imię]])</f>
        <v>DRZYMAŁA Katarzyna</v>
      </c>
      <c r="B971" t="s">
        <v>9</v>
      </c>
      <c r="C971" t="s">
        <v>1721</v>
      </c>
      <c r="D971">
        <v>2025</v>
      </c>
      <c r="E971" t="s">
        <v>1422</v>
      </c>
      <c r="F971" t="s">
        <v>1722</v>
      </c>
      <c r="G971" t="s">
        <v>257</v>
      </c>
      <c r="H971" s="1">
        <v>35807</v>
      </c>
      <c r="I971" t="s">
        <v>17</v>
      </c>
    </row>
    <row r="972" spans="1:10" x14ac:dyDescent="0.25">
      <c r="A972" t="str">
        <f>_xlfn.TEXTJOIN(" ",1,Licencje[[#This Row],[Nazwisko]],Licencje[[#This Row],[Imię]])</f>
        <v>JAWORSKA Hanna</v>
      </c>
      <c r="B972" t="s">
        <v>9</v>
      </c>
      <c r="C972" t="s">
        <v>1723</v>
      </c>
      <c r="D972">
        <v>2025</v>
      </c>
      <c r="E972" t="s">
        <v>1422</v>
      </c>
      <c r="F972" t="s">
        <v>366</v>
      </c>
      <c r="G972" t="s">
        <v>122</v>
      </c>
      <c r="H972" s="1">
        <v>34602</v>
      </c>
      <c r="I972" t="s">
        <v>17</v>
      </c>
    </row>
    <row r="973" spans="1:10" x14ac:dyDescent="0.25">
      <c r="A973" t="str">
        <f>_xlfn.TEXTJOIN(" ",1,Licencje[[#This Row],[Nazwisko]],Licencje[[#This Row],[Imię]])</f>
        <v>DRZYMAŁA-GÓŹDŹ Aleksandra</v>
      </c>
      <c r="B973" t="s">
        <v>9</v>
      </c>
      <c r="C973" t="s">
        <v>1724</v>
      </c>
      <c r="D973">
        <v>2025</v>
      </c>
      <c r="E973" t="s">
        <v>1422</v>
      </c>
      <c r="F973" t="s">
        <v>1725</v>
      </c>
      <c r="G973" t="s">
        <v>19</v>
      </c>
      <c r="H973" s="1">
        <v>34342</v>
      </c>
      <c r="I973" t="s">
        <v>17</v>
      </c>
    </row>
    <row r="974" spans="1:10" x14ac:dyDescent="0.25">
      <c r="A974" t="str">
        <f>_xlfn.TEXTJOIN(" ",1,Licencje[[#This Row],[Nazwisko]],Licencje[[#This Row],[Imię]])</f>
        <v>GŁUCHOWSKA Aneta</v>
      </c>
      <c r="B974" t="s">
        <v>9</v>
      </c>
      <c r="C974" t="s">
        <v>2422</v>
      </c>
      <c r="D974">
        <v>2025</v>
      </c>
      <c r="E974" t="s">
        <v>1422</v>
      </c>
      <c r="F974" t="s">
        <v>2423</v>
      </c>
      <c r="G974" t="s">
        <v>2424</v>
      </c>
      <c r="H974" s="1">
        <v>29754</v>
      </c>
      <c r="I974" t="s">
        <v>33</v>
      </c>
    </row>
    <row r="975" spans="1:10" x14ac:dyDescent="0.25">
      <c r="A975" t="str">
        <f>_xlfn.TEXTJOIN(" ",1,Licencje[[#This Row],[Nazwisko]],Licencje[[#This Row],[Imię]])</f>
        <v>KONOPKO Karolina</v>
      </c>
      <c r="B975" t="s">
        <v>9</v>
      </c>
      <c r="C975" t="s">
        <v>1727</v>
      </c>
      <c r="D975">
        <v>2025</v>
      </c>
      <c r="E975" t="s">
        <v>1422</v>
      </c>
      <c r="F975" t="s">
        <v>1728</v>
      </c>
      <c r="G975" t="s">
        <v>58</v>
      </c>
      <c r="H975" s="1">
        <v>31592</v>
      </c>
      <c r="I975" t="s">
        <v>33</v>
      </c>
    </row>
    <row r="976" spans="1:10" x14ac:dyDescent="0.25">
      <c r="A976" t="str">
        <f>_xlfn.TEXTJOIN(" ",1,Licencje[[#This Row],[Nazwisko]],Licencje[[#This Row],[Imię]])</f>
        <v>WOJNOWSKI Marcin</v>
      </c>
      <c r="B976" t="s">
        <v>14</v>
      </c>
      <c r="C976" t="s">
        <v>1729</v>
      </c>
      <c r="D976">
        <v>2025</v>
      </c>
      <c r="E976" t="s">
        <v>1422</v>
      </c>
      <c r="F976" t="s">
        <v>1730</v>
      </c>
      <c r="G976" t="s">
        <v>1435</v>
      </c>
      <c r="H976" s="1">
        <v>30276</v>
      </c>
      <c r="I976" t="s">
        <v>33</v>
      </c>
    </row>
    <row r="977" spans="1:10" x14ac:dyDescent="0.25">
      <c r="A977" t="str">
        <f>_xlfn.TEXTJOIN(" ",1,Licencje[[#This Row],[Nazwisko]],Licencje[[#This Row],[Imię]])</f>
        <v>HALEWSKA Lili</v>
      </c>
      <c r="B977" t="s">
        <v>9</v>
      </c>
      <c r="C977" t="s">
        <v>3131</v>
      </c>
      <c r="D977">
        <v>2025</v>
      </c>
      <c r="E977" t="s">
        <v>1441</v>
      </c>
      <c r="F977" t="s">
        <v>3132</v>
      </c>
      <c r="G977" t="s">
        <v>2466</v>
      </c>
      <c r="H977" s="1">
        <v>40241</v>
      </c>
      <c r="I977" t="s">
        <v>40</v>
      </c>
      <c r="J977" t="s">
        <v>300</v>
      </c>
    </row>
    <row r="978" spans="1:10" x14ac:dyDescent="0.25">
      <c r="A978" t="str">
        <f>_xlfn.TEXTJOIN(" ",1,Licencje[[#This Row],[Nazwisko]],Licencje[[#This Row],[Imię]])</f>
        <v>SZEŁĘGA Zuzanna</v>
      </c>
      <c r="B978" t="s">
        <v>9</v>
      </c>
      <c r="C978" t="s">
        <v>3133</v>
      </c>
      <c r="D978">
        <v>2025</v>
      </c>
      <c r="E978" t="s">
        <v>1398</v>
      </c>
      <c r="F978" t="s">
        <v>3134</v>
      </c>
      <c r="G978" t="s">
        <v>23</v>
      </c>
      <c r="H978" s="1">
        <v>40456</v>
      </c>
      <c r="I978" t="s">
        <v>40</v>
      </c>
      <c r="J978" t="s">
        <v>300</v>
      </c>
    </row>
    <row r="979" spans="1:10" x14ac:dyDescent="0.25">
      <c r="A979" t="str">
        <f>_xlfn.TEXTJOIN(" ",1,Licencje[[#This Row],[Nazwisko]],Licencje[[#This Row],[Imię]])</f>
        <v>SŁOWIKOWSKA Anna</v>
      </c>
      <c r="B979" t="s">
        <v>9</v>
      </c>
      <c r="C979" t="s">
        <v>1731</v>
      </c>
      <c r="D979">
        <v>2025</v>
      </c>
      <c r="E979" t="s">
        <v>1398</v>
      </c>
      <c r="F979" t="s">
        <v>1732</v>
      </c>
      <c r="G979" t="s">
        <v>13</v>
      </c>
      <c r="H979" s="1">
        <v>40375</v>
      </c>
      <c r="I979" t="s">
        <v>26</v>
      </c>
    </row>
    <row r="980" spans="1:10" x14ac:dyDescent="0.25">
      <c r="A980" t="str">
        <f>_xlfn.TEXTJOIN(" ",1,Licencje[[#This Row],[Nazwisko]],Licencje[[#This Row],[Imię]])</f>
        <v>ALBAŃSKA Liliana</v>
      </c>
      <c r="B980" t="s">
        <v>9</v>
      </c>
      <c r="C980" t="s">
        <v>1733</v>
      </c>
      <c r="D980">
        <v>2025</v>
      </c>
      <c r="E980" t="s">
        <v>1481</v>
      </c>
      <c r="F980" t="s">
        <v>1522</v>
      </c>
      <c r="G980" t="s">
        <v>104</v>
      </c>
      <c r="H980" s="1">
        <v>38633</v>
      </c>
      <c r="I980" t="s">
        <v>166</v>
      </c>
      <c r="J980" t="s">
        <v>1734</v>
      </c>
    </row>
    <row r="981" spans="1:10" x14ac:dyDescent="0.25">
      <c r="A981" t="str">
        <f>_xlfn.TEXTJOIN(" ",1,Licencje[[#This Row],[Nazwisko]],Licencje[[#This Row],[Imię]])</f>
        <v>MĄDRY Krzysztof</v>
      </c>
      <c r="B981" t="s">
        <v>14</v>
      </c>
      <c r="C981" t="s">
        <v>1735</v>
      </c>
      <c r="D981">
        <v>2025</v>
      </c>
      <c r="E981" t="s">
        <v>1428</v>
      </c>
      <c r="F981" t="s">
        <v>1736</v>
      </c>
      <c r="G981" t="s">
        <v>38</v>
      </c>
      <c r="H981" s="1">
        <v>39132</v>
      </c>
      <c r="I981" t="s">
        <v>33</v>
      </c>
    </row>
    <row r="982" spans="1:10" x14ac:dyDescent="0.25">
      <c r="A982" t="str">
        <f>_xlfn.TEXTJOIN(" ",1,Licencje[[#This Row],[Nazwisko]],Licencje[[#This Row],[Imię]])</f>
        <v>FALKOWSKA Anna</v>
      </c>
      <c r="B982" t="s">
        <v>9</v>
      </c>
      <c r="C982" t="s">
        <v>1737</v>
      </c>
      <c r="D982">
        <v>2025</v>
      </c>
      <c r="E982" t="s">
        <v>1428</v>
      </c>
      <c r="F982" t="s">
        <v>1738</v>
      </c>
      <c r="G982" t="s">
        <v>13</v>
      </c>
      <c r="H982" s="1">
        <v>39241</v>
      </c>
      <c r="I982" t="s">
        <v>33</v>
      </c>
    </row>
    <row r="983" spans="1:10" x14ac:dyDescent="0.25">
      <c r="A983" t="str">
        <f>_xlfn.TEXTJOIN(" ",1,Licencje[[#This Row],[Nazwisko]],Licencje[[#This Row],[Imię]])</f>
        <v>RADZIKOWSKA Victoria</v>
      </c>
      <c r="B983" t="s">
        <v>9</v>
      </c>
      <c r="C983" t="s">
        <v>1739</v>
      </c>
      <c r="D983">
        <v>2025</v>
      </c>
      <c r="E983" t="s">
        <v>1398</v>
      </c>
      <c r="F983" t="s">
        <v>255</v>
      </c>
      <c r="G983" t="s">
        <v>1740</v>
      </c>
      <c r="H983" s="1">
        <v>40372</v>
      </c>
      <c r="I983" t="s">
        <v>1415</v>
      </c>
    </row>
    <row r="984" spans="1:10" x14ac:dyDescent="0.25">
      <c r="A984" t="str">
        <f>_xlfn.TEXTJOIN(" ",1,Licencje[[#This Row],[Nazwisko]],Licencje[[#This Row],[Imię]])</f>
        <v>ZAKRZEWICZ Bartłomiej</v>
      </c>
      <c r="B984" t="s">
        <v>14</v>
      </c>
      <c r="C984" t="s">
        <v>1741</v>
      </c>
      <c r="D984">
        <v>2025</v>
      </c>
      <c r="E984" t="s">
        <v>1436</v>
      </c>
      <c r="F984" t="s">
        <v>1742</v>
      </c>
      <c r="G984" t="s">
        <v>34</v>
      </c>
      <c r="H984" s="1">
        <v>39277</v>
      </c>
      <c r="I984" t="s">
        <v>1415</v>
      </c>
    </row>
    <row r="985" spans="1:10" x14ac:dyDescent="0.25">
      <c r="A985" t="str">
        <f>_xlfn.TEXTJOIN(" ",1,Licencje[[#This Row],[Nazwisko]],Licencje[[#This Row],[Imię]])</f>
        <v>BASZYŃSKI Michał</v>
      </c>
      <c r="B985" t="s">
        <v>14</v>
      </c>
      <c r="C985" t="s">
        <v>1743</v>
      </c>
      <c r="D985">
        <v>2025</v>
      </c>
      <c r="E985" t="s">
        <v>1441</v>
      </c>
      <c r="F985" t="s">
        <v>1744</v>
      </c>
      <c r="G985" t="s">
        <v>49</v>
      </c>
      <c r="H985" s="1">
        <v>40117</v>
      </c>
      <c r="I985" t="s">
        <v>17</v>
      </c>
      <c r="J985" t="s">
        <v>1745</v>
      </c>
    </row>
    <row r="986" spans="1:10" x14ac:dyDescent="0.25">
      <c r="A986" t="str">
        <f>_xlfn.TEXTJOIN(" ",1,Licencje[[#This Row],[Nazwisko]],Licencje[[#This Row],[Imię]])</f>
        <v>WIĘCEK Anastazja</v>
      </c>
      <c r="B986" t="s">
        <v>9</v>
      </c>
      <c r="C986" t="s">
        <v>1746</v>
      </c>
      <c r="D986">
        <v>2025</v>
      </c>
      <c r="E986" t="s">
        <v>1398</v>
      </c>
      <c r="F986" t="s">
        <v>1747</v>
      </c>
      <c r="G986" t="s">
        <v>304</v>
      </c>
      <c r="H986" s="1">
        <v>40471</v>
      </c>
      <c r="I986" t="s">
        <v>17</v>
      </c>
      <c r="J986" t="s">
        <v>18</v>
      </c>
    </row>
    <row r="987" spans="1:10" x14ac:dyDescent="0.25">
      <c r="A987" t="str">
        <f>_xlfn.TEXTJOIN(" ",1,Licencje[[#This Row],[Nazwisko]],Licencje[[#This Row],[Imię]])</f>
        <v>WIĘCEK Angelika</v>
      </c>
      <c r="B987" t="s">
        <v>9</v>
      </c>
      <c r="C987" t="s">
        <v>1748</v>
      </c>
      <c r="D987">
        <v>2025</v>
      </c>
      <c r="E987" t="s">
        <v>1436</v>
      </c>
      <c r="F987" t="s">
        <v>1747</v>
      </c>
      <c r="G987" t="s">
        <v>1749</v>
      </c>
      <c r="H987" s="1">
        <v>39401</v>
      </c>
      <c r="I987" t="s">
        <v>17</v>
      </c>
      <c r="J987" t="s">
        <v>18</v>
      </c>
    </row>
    <row r="988" spans="1:10" x14ac:dyDescent="0.25">
      <c r="A988" t="str">
        <f>_xlfn.TEXTJOIN(" ",1,Licencje[[#This Row],[Nazwisko]],Licencje[[#This Row],[Imię]])</f>
        <v>GAWRON Hanna</v>
      </c>
      <c r="B988" t="s">
        <v>9</v>
      </c>
      <c r="C988" t="s">
        <v>305</v>
      </c>
      <c r="D988">
        <v>2025</v>
      </c>
      <c r="E988" t="s">
        <v>21</v>
      </c>
      <c r="F988" t="s">
        <v>306</v>
      </c>
      <c r="G988" t="s">
        <v>122</v>
      </c>
      <c r="H988" s="1">
        <v>41178</v>
      </c>
      <c r="I988" t="s">
        <v>97</v>
      </c>
      <c r="J988" t="s">
        <v>137</v>
      </c>
    </row>
    <row r="989" spans="1:10" x14ac:dyDescent="0.25">
      <c r="A989" t="str">
        <f>_xlfn.TEXTJOIN(" ",1,Licencje[[#This Row],[Nazwisko]],Licencje[[#This Row],[Imię]])</f>
        <v>JAKÓBCZYK Natan</v>
      </c>
      <c r="B989" t="s">
        <v>14</v>
      </c>
      <c r="C989" t="s">
        <v>307</v>
      </c>
      <c r="D989">
        <v>2025</v>
      </c>
      <c r="E989" t="s">
        <v>1395</v>
      </c>
      <c r="F989" t="s">
        <v>308</v>
      </c>
      <c r="G989" t="s">
        <v>218</v>
      </c>
      <c r="H989" s="1">
        <v>40890</v>
      </c>
      <c r="I989" t="s">
        <v>97</v>
      </c>
      <c r="J989" t="s">
        <v>137</v>
      </c>
    </row>
    <row r="990" spans="1:10" x14ac:dyDescent="0.25">
      <c r="A990" t="str">
        <f>_xlfn.TEXTJOIN(" ",1,Licencje[[#This Row],[Nazwisko]],Licencje[[#This Row],[Imię]])</f>
        <v>JASIŃSKA Lena</v>
      </c>
      <c r="B990" t="s">
        <v>9</v>
      </c>
      <c r="C990" t="s">
        <v>1750</v>
      </c>
      <c r="D990">
        <v>2025</v>
      </c>
      <c r="E990" t="s">
        <v>1398</v>
      </c>
      <c r="F990" t="s">
        <v>1751</v>
      </c>
      <c r="G990" t="s">
        <v>87</v>
      </c>
      <c r="H990" s="1">
        <v>40606</v>
      </c>
      <c r="I990" t="s">
        <v>142</v>
      </c>
      <c r="J990" t="s">
        <v>309</v>
      </c>
    </row>
    <row r="991" spans="1:10" x14ac:dyDescent="0.25">
      <c r="A991" t="str">
        <f>_xlfn.TEXTJOIN(" ",1,Licencje[[#This Row],[Nazwisko]],Licencje[[#This Row],[Imię]])</f>
        <v>JASIŃSKI Tymon</v>
      </c>
      <c r="B991" t="s">
        <v>14</v>
      </c>
      <c r="C991" t="s">
        <v>310</v>
      </c>
      <c r="D991">
        <v>2025</v>
      </c>
      <c r="E991" t="s">
        <v>21</v>
      </c>
      <c r="F991" t="s">
        <v>311</v>
      </c>
      <c r="G991" t="s">
        <v>196</v>
      </c>
      <c r="H991" s="1">
        <v>41113</v>
      </c>
      <c r="I991" t="s">
        <v>142</v>
      </c>
      <c r="J991" t="s">
        <v>309</v>
      </c>
    </row>
    <row r="992" spans="1:10" x14ac:dyDescent="0.25">
      <c r="A992" t="str">
        <f>_xlfn.TEXTJOIN(" ",1,Licencje[[#This Row],[Nazwisko]],Licencje[[#This Row],[Imię]])</f>
        <v>SOKOŁOWSKI Oskar</v>
      </c>
      <c r="B992" t="s">
        <v>14</v>
      </c>
      <c r="C992" t="s">
        <v>1752</v>
      </c>
      <c r="D992">
        <v>2025</v>
      </c>
      <c r="E992" t="s">
        <v>1436</v>
      </c>
      <c r="F992" t="s">
        <v>312</v>
      </c>
      <c r="G992" t="s">
        <v>169</v>
      </c>
      <c r="H992" s="1">
        <v>39531</v>
      </c>
      <c r="I992" t="s">
        <v>140</v>
      </c>
    </row>
    <row r="993" spans="1:10" x14ac:dyDescent="0.25">
      <c r="A993" t="str">
        <f>_xlfn.TEXTJOIN(" ",1,Licencje[[#This Row],[Nazwisko]],Licencje[[#This Row],[Imię]])</f>
        <v>USZYŁŁO Julia</v>
      </c>
      <c r="B993" t="s">
        <v>9</v>
      </c>
      <c r="C993" t="s">
        <v>313</v>
      </c>
      <c r="D993">
        <v>2025</v>
      </c>
      <c r="E993" t="s">
        <v>21</v>
      </c>
      <c r="F993" t="s">
        <v>314</v>
      </c>
      <c r="G993" t="s">
        <v>64</v>
      </c>
      <c r="H993" s="1">
        <v>41380</v>
      </c>
      <c r="I993" t="s">
        <v>26</v>
      </c>
    </row>
    <row r="994" spans="1:10" x14ac:dyDescent="0.25">
      <c r="A994" t="str">
        <f>_xlfn.TEXTJOIN(" ",1,Licencje[[#This Row],[Nazwisko]],Licencje[[#This Row],[Imię]])</f>
        <v>BOREK Magdalena</v>
      </c>
      <c r="B994" t="s">
        <v>9</v>
      </c>
      <c r="C994" t="s">
        <v>3135</v>
      </c>
      <c r="D994">
        <v>2025</v>
      </c>
      <c r="E994" t="s">
        <v>1422</v>
      </c>
      <c r="F994" t="s">
        <v>2450</v>
      </c>
      <c r="G994" t="s">
        <v>93</v>
      </c>
      <c r="H994" s="1">
        <v>33569</v>
      </c>
      <c r="I994" t="s">
        <v>315</v>
      </c>
    </row>
    <row r="995" spans="1:10" x14ac:dyDescent="0.25">
      <c r="A995" t="str">
        <f>_xlfn.TEXTJOIN(" ",1,Licencje[[#This Row],[Nazwisko]],Licencje[[#This Row],[Imię]])</f>
        <v>MICHALSKI Piotr</v>
      </c>
      <c r="B995" t="s">
        <v>14</v>
      </c>
      <c r="C995" t="s">
        <v>1753</v>
      </c>
      <c r="D995">
        <v>2025</v>
      </c>
      <c r="E995" t="s">
        <v>1422</v>
      </c>
      <c r="F995" t="s">
        <v>1754</v>
      </c>
      <c r="G995" t="s">
        <v>90</v>
      </c>
      <c r="H995" s="1">
        <v>34542</v>
      </c>
      <c r="I995" t="s">
        <v>1488</v>
      </c>
      <c r="J995" t="s">
        <v>1489</v>
      </c>
    </row>
    <row r="996" spans="1:10" x14ac:dyDescent="0.25">
      <c r="A996" t="str">
        <f>_xlfn.TEXTJOIN(" ",1,Licencje[[#This Row],[Nazwisko]],Licencje[[#This Row],[Imię]])</f>
        <v>KOZA Ola</v>
      </c>
      <c r="B996" t="s">
        <v>9</v>
      </c>
      <c r="C996" t="s">
        <v>1755</v>
      </c>
      <c r="D996">
        <v>2025</v>
      </c>
      <c r="E996" t="s">
        <v>1428</v>
      </c>
      <c r="F996" t="s">
        <v>1756</v>
      </c>
      <c r="G996" t="s">
        <v>1757</v>
      </c>
      <c r="H996" s="1">
        <v>39188</v>
      </c>
      <c r="I996" t="s">
        <v>1415</v>
      </c>
    </row>
    <row r="997" spans="1:10" x14ac:dyDescent="0.25">
      <c r="A997" t="str">
        <f>_xlfn.TEXTJOIN(" ",1,Licencje[[#This Row],[Nazwisko]],Licencje[[#This Row],[Imię]])</f>
        <v>KLEJS Szymon</v>
      </c>
      <c r="B997" t="s">
        <v>14</v>
      </c>
      <c r="C997" t="s">
        <v>1758</v>
      </c>
      <c r="D997">
        <v>2025</v>
      </c>
      <c r="E997" t="s">
        <v>1436</v>
      </c>
      <c r="F997" t="s">
        <v>1759</v>
      </c>
      <c r="G997" t="s">
        <v>82</v>
      </c>
      <c r="H997" s="1">
        <v>39485</v>
      </c>
      <c r="I997" t="s">
        <v>1415</v>
      </c>
    </row>
    <row r="998" spans="1:10" x14ac:dyDescent="0.25">
      <c r="A998" t="str">
        <f>_xlfn.TEXTJOIN(" ",1,Licencje[[#This Row],[Nazwisko]],Licencje[[#This Row],[Imię]])</f>
        <v>SZTAMPKE Kacper</v>
      </c>
      <c r="B998" t="s">
        <v>14</v>
      </c>
      <c r="C998" t="s">
        <v>1760</v>
      </c>
      <c r="D998">
        <v>2025</v>
      </c>
      <c r="E998" t="s">
        <v>1428</v>
      </c>
      <c r="F998" t="s">
        <v>1652</v>
      </c>
      <c r="G998" t="s">
        <v>70</v>
      </c>
      <c r="H998" s="1">
        <v>39003</v>
      </c>
      <c r="I998" t="s">
        <v>1415</v>
      </c>
    </row>
    <row r="999" spans="1:10" x14ac:dyDescent="0.25">
      <c r="A999" t="str">
        <f>_xlfn.TEXTJOIN(" ",1,Licencje[[#This Row],[Nazwisko]],Licencje[[#This Row],[Imię]])</f>
        <v>SOLTAU Oskar</v>
      </c>
      <c r="B999" t="s">
        <v>14</v>
      </c>
      <c r="C999" t="s">
        <v>1761</v>
      </c>
      <c r="D999">
        <v>2025</v>
      </c>
      <c r="E999" t="s">
        <v>1498</v>
      </c>
      <c r="F999" t="s">
        <v>1762</v>
      </c>
      <c r="G999" t="s">
        <v>169</v>
      </c>
      <c r="H999" s="1">
        <v>39715</v>
      </c>
      <c r="I999" t="s">
        <v>45</v>
      </c>
    </row>
    <row r="1000" spans="1:10" x14ac:dyDescent="0.25">
      <c r="A1000" t="str">
        <f>_xlfn.TEXTJOIN(" ",1,Licencje[[#This Row],[Nazwisko]],Licencje[[#This Row],[Imię]])</f>
        <v>MIKOŁAJEWSKA Alicja</v>
      </c>
      <c r="B1000" t="s">
        <v>9</v>
      </c>
      <c r="C1000" t="s">
        <v>1763</v>
      </c>
      <c r="D1000">
        <v>2025</v>
      </c>
      <c r="E1000" t="s">
        <v>1498</v>
      </c>
      <c r="F1000" t="s">
        <v>1764</v>
      </c>
      <c r="G1000" t="s">
        <v>22</v>
      </c>
      <c r="H1000" s="1">
        <v>39673</v>
      </c>
      <c r="I1000" t="s">
        <v>96</v>
      </c>
      <c r="J1000" t="s">
        <v>1765</v>
      </c>
    </row>
    <row r="1001" spans="1:10" x14ac:dyDescent="0.25">
      <c r="A1001" t="str">
        <f>_xlfn.TEXTJOIN(" ",1,Licencje[[#This Row],[Nazwisko]],Licencje[[#This Row],[Imię]])</f>
        <v>KOSTADINOV Jana</v>
      </c>
      <c r="B1001" t="s">
        <v>9</v>
      </c>
      <c r="C1001" t="s">
        <v>317</v>
      </c>
      <c r="D1001">
        <v>2025</v>
      </c>
      <c r="E1001" t="s">
        <v>21</v>
      </c>
      <c r="F1001" t="s">
        <v>318</v>
      </c>
      <c r="G1001" t="s">
        <v>319</v>
      </c>
      <c r="H1001" s="1">
        <v>41217</v>
      </c>
      <c r="I1001" t="s">
        <v>96</v>
      </c>
      <c r="J1001" t="s">
        <v>491</v>
      </c>
    </row>
    <row r="1002" spans="1:10" x14ac:dyDescent="0.25">
      <c r="A1002" t="str">
        <f>_xlfn.TEXTJOIN(" ",1,Licencje[[#This Row],[Nazwisko]],Licencje[[#This Row],[Imię]])</f>
        <v>MISTA Karla</v>
      </c>
      <c r="B1002" t="s">
        <v>9</v>
      </c>
      <c r="C1002" t="s">
        <v>3136</v>
      </c>
      <c r="D1002">
        <v>2025</v>
      </c>
      <c r="E1002" t="s">
        <v>21</v>
      </c>
      <c r="F1002" t="s">
        <v>3137</v>
      </c>
      <c r="G1002" t="s">
        <v>3138</v>
      </c>
      <c r="H1002" s="1">
        <v>41395</v>
      </c>
      <c r="I1002" t="s">
        <v>96</v>
      </c>
      <c r="J1002" t="s">
        <v>3139</v>
      </c>
    </row>
    <row r="1003" spans="1:10" x14ac:dyDescent="0.25">
      <c r="A1003" t="str">
        <f>_xlfn.TEXTJOIN(" ",1,Licencje[[#This Row],[Nazwisko]],Licencje[[#This Row],[Imię]])</f>
        <v>CIEŚLAK Gromosław</v>
      </c>
      <c r="B1003" t="s">
        <v>14</v>
      </c>
      <c r="C1003" t="s">
        <v>321</v>
      </c>
      <c r="D1003">
        <v>2025</v>
      </c>
      <c r="E1003" t="s">
        <v>21</v>
      </c>
      <c r="F1003" t="s">
        <v>250</v>
      </c>
      <c r="G1003" t="s">
        <v>322</v>
      </c>
      <c r="H1003" s="1">
        <v>41158</v>
      </c>
      <c r="I1003" t="s">
        <v>50</v>
      </c>
      <c r="J1003" t="s">
        <v>244</v>
      </c>
    </row>
    <row r="1004" spans="1:10" x14ac:dyDescent="0.25">
      <c r="A1004" t="str">
        <f>_xlfn.TEXTJOIN(" ",1,Licencje[[#This Row],[Nazwisko]],Licencje[[#This Row],[Imię]])</f>
        <v>STEC Julia</v>
      </c>
      <c r="B1004" t="s">
        <v>9</v>
      </c>
      <c r="C1004" t="s">
        <v>1767</v>
      </c>
      <c r="D1004">
        <v>2025</v>
      </c>
      <c r="E1004" t="s">
        <v>1398</v>
      </c>
      <c r="F1004" t="s">
        <v>1494</v>
      </c>
      <c r="G1004" t="s">
        <v>64</v>
      </c>
      <c r="H1004" s="1">
        <v>40559</v>
      </c>
      <c r="I1004" t="s">
        <v>155</v>
      </c>
      <c r="J1004" t="s">
        <v>1768</v>
      </c>
    </row>
    <row r="1005" spans="1:10" x14ac:dyDescent="0.25">
      <c r="A1005" t="str">
        <f>_xlfn.TEXTJOIN(" ",1,Licencje[[#This Row],[Nazwisko]],Licencje[[#This Row],[Imię]])</f>
        <v>GALACH Krzysztof</v>
      </c>
      <c r="B1005" t="s">
        <v>14</v>
      </c>
      <c r="C1005" t="s">
        <v>1769</v>
      </c>
      <c r="D1005">
        <v>2025</v>
      </c>
      <c r="E1005" t="s">
        <v>1428</v>
      </c>
      <c r="F1005" t="s">
        <v>1770</v>
      </c>
      <c r="G1005" t="s">
        <v>38</v>
      </c>
      <c r="H1005" s="1">
        <v>39160</v>
      </c>
      <c r="I1005" t="s">
        <v>50</v>
      </c>
    </row>
    <row r="1006" spans="1:10" x14ac:dyDescent="0.25">
      <c r="A1006" t="str">
        <f>_xlfn.TEXTJOIN(" ",1,Licencje[[#This Row],[Nazwisko]],Licencje[[#This Row],[Imię]])</f>
        <v>LECHOWSKA Zofia</v>
      </c>
      <c r="B1006" t="s">
        <v>9</v>
      </c>
      <c r="C1006" t="s">
        <v>1771</v>
      </c>
      <c r="D1006">
        <v>2025</v>
      </c>
      <c r="E1006" t="s">
        <v>1498</v>
      </c>
      <c r="F1006" t="s">
        <v>1772</v>
      </c>
      <c r="G1006" t="s">
        <v>72</v>
      </c>
      <c r="H1006" s="1">
        <v>39852</v>
      </c>
      <c r="I1006" t="s">
        <v>50</v>
      </c>
      <c r="J1006" t="s">
        <v>54</v>
      </c>
    </row>
    <row r="1007" spans="1:10" x14ac:dyDescent="0.25">
      <c r="A1007" t="str">
        <f>_xlfn.TEXTJOIN(" ",1,Licencje[[#This Row],[Nazwisko]],Licencje[[#This Row],[Imię]])</f>
        <v>GAWLAK Katarzyna</v>
      </c>
      <c r="B1007" t="s">
        <v>9</v>
      </c>
      <c r="C1007" t="s">
        <v>325</v>
      </c>
      <c r="D1007">
        <v>2025</v>
      </c>
      <c r="E1007" t="s">
        <v>24</v>
      </c>
      <c r="F1007" t="s">
        <v>161</v>
      </c>
      <c r="G1007" t="s">
        <v>257</v>
      </c>
      <c r="H1007" s="1">
        <v>41466</v>
      </c>
      <c r="I1007" t="s">
        <v>323</v>
      </c>
      <c r="J1007" t="s">
        <v>324</v>
      </c>
    </row>
    <row r="1008" spans="1:10" x14ac:dyDescent="0.25">
      <c r="A1008" t="str">
        <f>_xlfn.TEXTJOIN(" ",1,Licencje[[#This Row],[Nazwisko]],Licencje[[#This Row],[Imię]])</f>
        <v>PODSKARBI Jan</v>
      </c>
      <c r="B1008" t="s">
        <v>14</v>
      </c>
      <c r="C1008" t="s">
        <v>1773</v>
      </c>
      <c r="D1008">
        <v>2025</v>
      </c>
      <c r="E1008" t="s">
        <v>1436</v>
      </c>
      <c r="F1008" t="s">
        <v>328</v>
      </c>
      <c r="G1008" t="s">
        <v>165</v>
      </c>
      <c r="H1008" s="1">
        <v>39268</v>
      </c>
      <c r="I1008" t="s">
        <v>92</v>
      </c>
      <c r="J1008" t="s">
        <v>1774</v>
      </c>
    </row>
    <row r="1009" spans="1:10" x14ac:dyDescent="0.25">
      <c r="A1009" t="str">
        <f>_xlfn.TEXTJOIN(" ",1,Licencje[[#This Row],[Nazwisko]],Licencje[[#This Row],[Imię]])</f>
        <v>SZCZĘSNA Zofia</v>
      </c>
      <c r="B1009" t="s">
        <v>9</v>
      </c>
      <c r="C1009" t="s">
        <v>329</v>
      </c>
      <c r="D1009">
        <v>2025</v>
      </c>
      <c r="E1009" t="s">
        <v>1395</v>
      </c>
      <c r="F1009" t="s">
        <v>327</v>
      </c>
      <c r="G1009" t="s">
        <v>72</v>
      </c>
      <c r="H1009" s="1">
        <v>41057</v>
      </c>
      <c r="I1009" t="s">
        <v>92</v>
      </c>
      <c r="J1009" t="s">
        <v>54</v>
      </c>
    </row>
    <row r="1010" spans="1:10" x14ac:dyDescent="0.25">
      <c r="A1010" t="str">
        <f>_xlfn.TEXTJOIN(" ",1,Licencje[[#This Row],[Nazwisko]],Licencje[[#This Row],[Imię]])</f>
        <v>GRODZKA Maja</v>
      </c>
      <c r="B1010" t="s">
        <v>9</v>
      </c>
      <c r="C1010" t="s">
        <v>1775</v>
      </c>
      <c r="D1010">
        <v>2025</v>
      </c>
      <c r="E1010" t="s">
        <v>1398</v>
      </c>
      <c r="F1010" t="s">
        <v>1776</v>
      </c>
      <c r="G1010" t="s">
        <v>11</v>
      </c>
      <c r="H1010" s="1">
        <v>40539</v>
      </c>
      <c r="I1010" t="s">
        <v>33</v>
      </c>
    </row>
    <row r="1011" spans="1:10" x14ac:dyDescent="0.25">
      <c r="A1011" t="str">
        <f>_xlfn.TEXTJOIN(" ",1,Licencje[[#This Row],[Nazwisko]],Licencje[[#This Row],[Imię]])</f>
        <v>KORZENIECKI Alexander</v>
      </c>
      <c r="B1011" t="s">
        <v>14</v>
      </c>
      <c r="C1011" t="s">
        <v>1777</v>
      </c>
      <c r="D1011">
        <v>2025</v>
      </c>
      <c r="E1011" t="s">
        <v>1398</v>
      </c>
      <c r="F1011" t="s">
        <v>1778</v>
      </c>
      <c r="G1011" t="s">
        <v>1779</v>
      </c>
      <c r="H1011" s="1">
        <v>40528</v>
      </c>
      <c r="I1011" t="s">
        <v>33</v>
      </c>
    </row>
    <row r="1012" spans="1:10" x14ac:dyDescent="0.25">
      <c r="A1012" t="str">
        <f>_xlfn.TEXTJOIN(" ",1,Licencje[[#This Row],[Nazwisko]],Licencje[[#This Row],[Imię]])</f>
        <v>MANACHES Dominika</v>
      </c>
      <c r="B1012" t="s">
        <v>9</v>
      </c>
      <c r="C1012" t="s">
        <v>1780</v>
      </c>
      <c r="D1012">
        <v>2025</v>
      </c>
      <c r="E1012" t="s">
        <v>1398</v>
      </c>
      <c r="F1012" t="s">
        <v>1781</v>
      </c>
      <c r="G1012" t="s">
        <v>116</v>
      </c>
      <c r="H1012" s="1">
        <v>40421</v>
      </c>
      <c r="I1012" t="s">
        <v>33</v>
      </c>
    </row>
    <row r="1013" spans="1:10" x14ac:dyDescent="0.25">
      <c r="A1013" t="str">
        <f>_xlfn.TEXTJOIN(" ",1,Licencje[[#This Row],[Nazwisko]],Licencje[[#This Row],[Imię]])</f>
        <v>STRYJEWSKA Zuzanna</v>
      </c>
      <c r="B1013" t="s">
        <v>9</v>
      </c>
      <c r="C1013" t="s">
        <v>334</v>
      </c>
      <c r="D1013">
        <v>2025</v>
      </c>
      <c r="E1013" t="s">
        <v>24</v>
      </c>
      <c r="F1013" t="s">
        <v>335</v>
      </c>
      <c r="G1013" t="s">
        <v>23</v>
      </c>
      <c r="H1013" s="1">
        <v>41695</v>
      </c>
      <c r="I1013" t="s">
        <v>98</v>
      </c>
      <c r="J1013" t="s">
        <v>101</v>
      </c>
    </row>
    <row r="1014" spans="1:10" x14ac:dyDescent="0.25">
      <c r="A1014" t="str">
        <f>_xlfn.TEXTJOIN(" ",1,Licencje[[#This Row],[Nazwisko]],Licencje[[#This Row],[Imię]])</f>
        <v>NOWAK Wiktoria</v>
      </c>
      <c r="B1014" t="s">
        <v>9</v>
      </c>
      <c r="C1014" t="s">
        <v>336</v>
      </c>
      <c r="D1014">
        <v>2025</v>
      </c>
      <c r="E1014" t="s">
        <v>15</v>
      </c>
      <c r="F1014" t="s">
        <v>188</v>
      </c>
      <c r="G1014" t="s">
        <v>91</v>
      </c>
      <c r="H1014" s="1">
        <v>41945</v>
      </c>
      <c r="I1014" t="s">
        <v>98</v>
      </c>
      <c r="J1014" t="s">
        <v>337</v>
      </c>
    </row>
    <row r="1015" spans="1:10" x14ac:dyDescent="0.25">
      <c r="A1015" t="str">
        <f>_xlfn.TEXTJOIN(" ",1,Licencje[[#This Row],[Nazwisko]],Licencje[[#This Row],[Imię]])</f>
        <v>MACHNICKA Małgorzata</v>
      </c>
      <c r="B1015" t="s">
        <v>9</v>
      </c>
      <c r="C1015" t="s">
        <v>1782</v>
      </c>
      <c r="D1015">
        <v>2025</v>
      </c>
      <c r="E1015" t="s">
        <v>1398</v>
      </c>
      <c r="F1015" t="s">
        <v>184</v>
      </c>
      <c r="G1015" t="s">
        <v>185</v>
      </c>
      <c r="H1015" s="1">
        <v>40432</v>
      </c>
      <c r="I1015" t="s">
        <v>50</v>
      </c>
      <c r="J1015" t="s">
        <v>1766</v>
      </c>
    </row>
    <row r="1016" spans="1:10" x14ac:dyDescent="0.25">
      <c r="A1016" t="str">
        <f>_xlfn.TEXTJOIN(" ",1,Licencje[[#This Row],[Nazwisko]],Licencje[[#This Row],[Imię]])</f>
        <v>GOWOREK Michalina</v>
      </c>
      <c r="B1016" t="s">
        <v>9</v>
      </c>
      <c r="C1016" t="s">
        <v>1783</v>
      </c>
      <c r="D1016">
        <v>2025</v>
      </c>
      <c r="E1016" t="s">
        <v>1441</v>
      </c>
      <c r="F1016" t="s">
        <v>1784</v>
      </c>
      <c r="G1016" t="s">
        <v>112</v>
      </c>
      <c r="H1016" s="1">
        <v>40255</v>
      </c>
      <c r="I1016" t="s">
        <v>50</v>
      </c>
      <c r="J1016" t="s">
        <v>1766</v>
      </c>
    </row>
    <row r="1017" spans="1:10" x14ac:dyDescent="0.25">
      <c r="A1017" t="str">
        <f>_xlfn.TEXTJOIN(" ",1,Licencje[[#This Row],[Nazwisko]],Licencje[[#This Row],[Imię]])</f>
        <v>WAWNIKIEWICZ Ada</v>
      </c>
      <c r="B1017" t="s">
        <v>9</v>
      </c>
      <c r="C1017" t="s">
        <v>340</v>
      </c>
      <c r="D1017">
        <v>2025</v>
      </c>
      <c r="E1017" t="s">
        <v>1395</v>
      </c>
      <c r="F1017" t="s">
        <v>341</v>
      </c>
      <c r="G1017" t="s">
        <v>235</v>
      </c>
      <c r="H1017" s="1">
        <v>40954</v>
      </c>
      <c r="I1017" t="s">
        <v>151</v>
      </c>
      <c r="J1017" t="s">
        <v>342</v>
      </c>
    </row>
    <row r="1018" spans="1:10" x14ac:dyDescent="0.25">
      <c r="A1018" t="str">
        <f>_xlfn.TEXTJOIN(" ",1,Licencje[[#This Row],[Nazwisko]],Licencje[[#This Row],[Imię]])</f>
        <v>SKONECZNY Antoni</v>
      </c>
      <c r="B1018" t="s">
        <v>14</v>
      </c>
      <c r="C1018" t="s">
        <v>343</v>
      </c>
      <c r="D1018">
        <v>2025</v>
      </c>
      <c r="E1018" t="s">
        <v>21</v>
      </c>
      <c r="F1018" t="s">
        <v>344</v>
      </c>
      <c r="G1018" t="s">
        <v>85</v>
      </c>
      <c r="H1018" s="1">
        <v>41387</v>
      </c>
      <c r="I1018" t="s">
        <v>98</v>
      </c>
      <c r="J1018" t="s">
        <v>345</v>
      </c>
    </row>
    <row r="1019" spans="1:10" x14ac:dyDescent="0.25">
      <c r="A1019" t="str">
        <f>_xlfn.TEXTJOIN(" ",1,Licencje[[#This Row],[Nazwisko]],Licencje[[#This Row],[Imię]])</f>
        <v>MORAWETZ Amelia</v>
      </c>
      <c r="B1019" t="s">
        <v>9</v>
      </c>
      <c r="C1019" t="s">
        <v>1785</v>
      </c>
      <c r="D1019">
        <v>2025</v>
      </c>
      <c r="E1019" t="s">
        <v>1398</v>
      </c>
      <c r="F1019" t="s">
        <v>1786</v>
      </c>
      <c r="G1019" t="s">
        <v>86</v>
      </c>
      <c r="H1019" s="1">
        <v>40683</v>
      </c>
      <c r="I1019" t="s">
        <v>130</v>
      </c>
      <c r="J1019" t="s">
        <v>895</v>
      </c>
    </row>
    <row r="1020" spans="1:10" x14ac:dyDescent="0.25">
      <c r="A1020" t="str">
        <f>_xlfn.TEXTJOIN(" ",1,Licencje[[#This Row],[Nazwisko]],Licencje[[#This Row],[Imię]])</f>
        <v>KAŁOWSKA Anna</v>
      </c>
      <c r="B1020" t="s">
        <v>9</v>
      </c>
      <c r="C1020" t="s">
        <v>346</v>
      </c>
      <c r="D1020">
        <v>2025</v>
      </c>
      <c r="E1020" t="s">
        <v>24</v>
      </c>
      <c r="F1020" t="s">
        <v>120</v>
      </c>
      <c r="G1020" t="s">
        <v>13</v>
      </c>
      <c r="H1020" s="1">
        <v>41528</v>
      </c>
      <c r="I1020" t="s">
        <v>118</v>
      </c>
      <c r="J1020" t="s">
        <v>121</v>
      </c>
    </row>
    <row r="1021" spans="1:10" x14ac:dyDescent="0.25">
      <c r="A1021" t="str">
        <f>_xlfn.TEXTJOIN(" ",1,Licencje[[#This Row],[Nazwisko]],Licencje[[#This Row],[Imię]])</f>
        <v>ORŁOWSKA Michalina</v>
      </c>
      <c r="B1021" t="s">
        <v>9</v>
      </c>
      <c r="C1021" t="s">
        <v>347</v>
      </c>
      <c r="D1021">
        <v>2025</v>
      </c>
      <c r="E1021" t="s">
        <v>1395</v>
      </c>
      <c r="F1021" t="s">
        <v>348</v>
      </c>
      <c r="G1021" t="s">
        <v>112</v>
      </c>
      <c r="H1021" s="1">
        <v>41001</v>
      </c>
      <c r="I1021" t="s">
        <v>118</v>
      </c>
      <c r="J1021" t="s">
        <v>349</v>
      </c>
    </row>
    <row r="1022" spans="1:10" x14ac:dyDescent="0.25">
      <c r="A1022" t="str">
        <f>_xlfn.TEXTJOIN(" ",1,Licencje[[#This Row],[Nazwisko]],Licencje[[#This Row],[Imię]])</f>
        <v>SŁOBODZIAN Aleksander</v>
      </c>
      <c r="B1022" t="s">
        <v>14</v>
      </c>
      <c r="C1022" t="s">
        <v>353</v>
      </c>
      <c r="D1022">
        <v>2025</v>
      </c>
      <c r="E1022" t="s">
        <v>21</v>
      </c>
      <c r="F1022" t="s">
        <v>354</v>
      </c>
      <c r="G1022" t="s">
        <v>35</v>
      </c>
      <c r="H1022" s="1">
        <v>41335</v>
      </c>
      <c r="I1022" t="s">
        <v>141</v>
      </c>
      <c r="J1022" t="s">
        <v>351</v>
      </c>
    </row>
    <row r="1023" spans="1:10" x14ac:dyDescent="0.25">
      <c r="A1023" t="str">
        <f>_xlfn.TEXTJOIN(" ",1,Licencje[[#This Row],[Nazwisko]],Licencje[[#This Row],[Imię]])</f>
        <v>BŁASZCZYK Maja</v>
      </c>
      <c r="B1023" t="s">
        <v>9</v>
      </c>
      <c r="C1023" t="s">
        <v>1787</v>
      </c>
      <c r="D1023">
        <v>2025</v>
      </c>
      <c r="E1023" t="s">
        <v>1398</v>
      </c>
      <c r="F1023" t="s">
        <v>1788</v>
      </c>
      <c r="G1023" t="s">
        <v>11</v>
      </c>
      <c r="H1023" s="1">
        <v>40642</v>
      </c>
      <c r="I1023" t="s">
        <v>140</v>
      </c>
      <c r="J1023" t="s">
        <v>162</v>
      </c>
    </row>
    <row r="1024" spans="1:10" x14ac:dyDescent="0.25">
      <c r="A1024" t="str">
        <f>_xlfn.TEXTJOIN(" ",1,Licencje[[#This Row],[Nazwisko]],Licencje[[#This Row],[Imię]])</f>
        <v>CIAGADLAK Zuzanna</v>
      </c>
      <c r="B1024" t="s">
        <v>9</v>
      </c>
      <c r="C1024" t="s">
        <v>355</v>
      </c>
      <c r="D1024">
        <v>2025</v>
      </c>
      <c r="E1024" t="s">
        <v>21</v>
      </c>
      <c r="F1024" t="s">
        <v>356</v>
      </c>
      <c r="G1024" t="s">
        <v>23</v>
      </c>
      <c r="H1024" s="1">
        <v>41370</v>
      </c>
      <c r="I1024" t="s">
        <v>140</v>
      </c>
      <c r="J1024" t="s">
        <v>162</v>
      </c>
    </row>
    <row r="1025" spans="1:10" x14ac:dyDescent="0.25">
      <c r="A1025" t="str">
        <f>_xlfn.TEXTJOIN(" ",1,Licencje[[#This Row],[Nazwisko]],Licencje[[#This Row],[Imię]])</f>
        <v>MAJEWSKA Laura</v>
      </c>
      <c r="B1025" t="s">
        <v>9</v>
      </c>
      <c r="C1025" t="s">
        <v>357</v>
      </c>
      <c r="D1025">
        <v>2025</v>
      </c>
      <c r="E1025" t="s">
        <v>10</v>
      </c>
      <c r="F1025" t="s">
        <v>234</v>
      </c>
      <c r="G1025" t="s">
        <v>211</v>
      </c>
      <c r="H1025" s="1">
        <v>42335</v>
      </c>
      <c r="I1025" t="s">
        <v>141</v>
      </c>
    </row>
    <row r="1026" spans="1:10" x14ac:dyDescent="0.25">
      <c r="A1026" t="str">
        <f>_xlfn.TEXTJOIN(" ",1,Licencje[[#This Row],[Nazwisko]],Licencje[[#This Row],[Imię]])</f>
        <v>MAJEWSKI Julian</v>
      </c>
      <c r="B1026" t="s">
        <v>14</v>
      </c>
      <c r="C1026" t="s">
        <v>358</v>
      </c>
      <c r="D1026">
        <v>2025</v>
      </c>
      <c r="E1026" t="s">
        <v>24</v>
      </c>
      <c r="F1026" t="s">
        <v>231</v>
      </c>
      <c r="G1026" t="s">
        <v>232</v>
      </c>
      <c r="H1026" s="1">
        <v>41645</v>
      </c>
      <c r="I1026" t="s">
        <v>141</v>
      </c>
      <c r="J1026" t="s">
        <v>351</v>
      </c>
    </row>
    <row r="1027" spans="1:10" x14ac:dyDescent="0.25">
      <c r="A1027" t="str">
        <f>_xlfn.TEXTJOIN(" ",1,Licencje[[#This Row],[Nazwisko]],Licencje[[#This Row],[Imię]])</f>
        <v>STUDNIAREK Szymon</v>
      </c>
      <c r="B1027" t="s">
        <v>14</v>
      </c>
      <c r="C1027" t="s">
        <v>361</v>
      </c>
      <c r="D1027">
        <v>2025</v>
      </c>
      <c r="E1027" t="s">
        <v>1395</v>
      </c>
      <c r="F1027" t="s">
        <v>362</v>
      </c>
      <c r="G1027" t="s">
        <v>82</v>
      </c>
      <c r="H1027" s="1">
        <v>41015</v>
      </c>
      <c r="I1027" t="s">
        <v>92</v>
      </c>
      <c r="J1027" t="s">
        <v>181</v>
      </c>
    </row>
    <row r="1028" spans="1:10" x14ac:dyDescent="0.25">
      <c r="A1028" t="str">
        <f>_xlfn.TEXTJOIN(" ",1,Licencje[[#This Row],[Nazwisko]],Licencje[[#This Row],[Imię]])</f>
        <v>MORDAKA Laura</v>
      </c>
      <c r="B1028" t="s">
        <v>9</v>
      </c>
      <c r="C1028" t="s">
        <v>624</v>
      </c>
      <c r="D1028">
        <v>2025</v>
      </c>
      <c r="E1028" t="s">
        <v>15</v>
      </c>
      <c r="F1028" t="s">
        <v>625</v>
      </c>
      <c r="G1028" t="s">
        <v>211</v>
      </c>
      <c r="H1028" s="1">
        <v>41884</v>
      </c>
      <c r="I1028" t="s">
        <v>92</v>
      </c>
      <c r="J1028" t="s">
        <v>54</v>
      </c>
    </row>
    <row r="1029" spans="1:10" x14ac:dyDescent="0.25">
      <c r="A1029" t="str">
        <f>_xlfn.TEXTJOIN(" ",1,Licencje[[#This Row],[Nazwisko]],Licencje[[#This Row],[Imię]])</f>
        <v>MOKROGULSKA Martyna</v>
      </c>
      <c r="B1029" t="s">
        <v>9</v>
      </c>
      <c r="C1029" t="s">
        <v>623</v>
      </c>
      <c r="D1029">
        <v>2025</v>
      </c>
      <c r="E1029" t="s">
        <v>24</v>
      </c>
      <c r="F1029" t="s">
        <v>969</v>
      </c>
      <c r="G1029" t="s">
        <v>73</v>
      </c>
      <c r="H1029" s="1">
        <v>41501</v>
      </c>
      <c r="I1029" t="s">
        <v>97</v>
      </c>
      <c r="J1029" t="s">
        <v>181</v>
      </c>
    </row>
    <row r="1030" spans="1:10" x14ac:dyDescent="0.25">
      <c r="A1030" t="str">
        <f>_xlfn.TEXTJOIN(" ",1,Licencje[[#This Row],[Nazwisko]],Licencje[[#This Row],[Imię]])</f>
        <v>ZIÓŁKOWSKA Martyna</v>
      </c>
      <c r="B1030" t="s">
        <v>9</v>
      </c>
      <c r="C1030" t="s">
        <v>719</v>
      </c>
      <c r="D1030">
        <v>2025</v>
      </c>
      <c r="E1030" t="s">
        <v>24</v>
      </c>
      <c r="F1030" t="s">
        <v>720</v>
      </c>
      <c r="G1030" t="s">
        <v>73</v>
      </c>
      <c r="H1030" s="1">
        <v>41625</v>
      </c>
      <c r="I1030" t="s">
        <v>97</v>
      </c>
      <c r="J1030" t="s">
        <v>181</v>
      </c>
    </row>
    <row r="1031" spans="1:10" x14ac:dyDescent="0.25">
      <c r="A1031" t="str">
        <f>_xlfn.TEXTJOIN(" ",1,Licencje[[#This Row],[Nazwisko]],Licencje[[#This Row],[Imię]])</f>
        <v>WÓJCIAK Jan</v>
      </c>
      <c r="B1031" t="s">
        <v>14</v>
      </c>
      <c r="C1031" t="s">
        <v>717</v>
      </c>
      <c r="D1031">
        <v>2025</v>
      </c>
      <c r="E1031" t="s">
        <v>15</v>
      </c>
      <c r="F1031" t="s">
        <v>380</v>
      </c>
      <c r="G1031" t="s">
        <v>165</v>
      </c>
      <c r="H1031" s="1">
        <v>41918</v>
      </c>
      <c r="I1031" t="s">
        <v>315</v>
      </c>
    </row>
    <row r="1032" spans="1:10" x14ac:dyDescent="0.25">
      <c r="A1032" t="str">
        <f>_xlfn.TEXTJOIN(" ",1,Licencje[[#This Row],[Nazwisko]],Licencje[[#This Row],[Imię]])</f>
        <v>GODZIK Łukasz</v>
      </c>
      <c r="B1032" t="s">
        <v>14</v>
      </c>
      <c r="C1032" t="s">
        <v>383</v>
      </c>
      <c r="D1032">
        <v>2025</v>
      </c>
      <c r="E1032" t="s">
        <v>21</v>
      </c>
      <c r="F1032" t="s">
        <v>384</v>
      </c>
      <c r="G1032" t="s">
        <v>215</v>
      </c>
      <c r="H1032" s="1">
        <v>41437</v>
      </c>
      <c r="I1032" t="s">
        <v>315</v>
      </c>
      <c r="J1032" t="s">
        <v>180</v>
      </c>
    </row>
    <row r="1033" spans="1:10" x14ac:dyDescent="0.25">
      <c r="A1033" t="str">
        <f>_xlfn.TEXTJOIN(" ",1,Licencje[[#This Row],[Nazwisko]],Licencje[[#This Row],[Imię]])</f>
        <v>GODZIK Michał</v>
      </c>
      <c r="B1033" t="s">
        <v>14</v>
      </c>
      <c r="C1033" t="s">
        <v>385</v>
      </c>
      <c r="D1033">
        <v>2025</v>
      </c>
      <c r="E1033" t="s">
        <v>15</v>
      </c>
      <c r="F1033" t="s">
        <v>384</v>
      </c>
      <c r="G1033" t="s">
        <v>49</v>
      </c>
      <c r="H1033" s="1">
        <v>42017</v>
      </c>
      <c r="I1033" t="s">
        <v>315</v>
      </c>
      <c r="J1033" t="s">
        <v>180</v>
      </c>
    </row>
    <row r="1034" spans="1:10" x14ac:dyDescent="0.25">
      <c r="A1034" t="str">
        <f>_xlfn.TEXTJOIN(" ",1,Licencje[[#This Row],[Nazwisko]],Licencje[[#This Row],[Imię]])</f>
        <v>RADZIKOWSKA Malwina</v>
      </c>
      <c r="B1034" t="s">
        <v>9</v>
      </c>
      <c r="C1034" t="s">
        <v>386</v>
      </c>
      <c r="D1034">
        <v>2025</v>
      </c>
      <c r="E1034" t="s">
        <v>10</v>
      </c>
      <c r="F1034" t="s">
        <v>255</v>
      </c>
      <c r="G1034" t="s">
        <v>51</v>
      </c>
      <c r="H1034" s="1">
        <v>42248</v>
      </c>
      <c r="I1034" t="s">
        <v>315</v>
      </c>
      <c r="J1034" t="s">
        <v>1374</v>
      </c>
    </row>
    <row r="1035" spans="1:10" x14ac:dyDescent="0.25">
      <c r="A1035" t="str">
        <f>_xlfn.TEXTJOIN(" ",1,Licencje[[#This Row],[Nazwisko]],Licencje[[#This Row],[Imię]])</f>
        <v>RUTKOWSKA Natalia</v>
      </c>
      <c r="B1035" t="s">
        <v>9</v>
      </c>
      <c r="C1035" t="s">
        <v>1789</v>
      </c>
      <c r="D1035">
        <v>2025</v>
      </c>
      <c r="E1035" t="s">
        <v>1436</v>
      </c>
      <c r="F1035" t="s">
        <v>202</v>
      </c>
      <c r="G1035" t="s">
        <v>43</v>
      </c>
      <c r="H1035" s="1">
        <v>39562</v>
      </c>
      <c r="I1035" t="s">
        <v>315</v>
      </c>
      <c r="J1035" t="s">
        <v>1790</v>
      </c>
    </row>
    <row r="1036" spans="1:10" x14ac:dyDescent="0.25">
      <c r="A1036" t="str">
        <f>_xlfn.TEXTJOIN(" ",1,Licencje[[#This Row],[Nazwisko]],Licencje[[#This Row],[Imię]])</f>
        <v>GODZIK Jakub</v>
      </c>
      <c r="B1036" t="s">
        <v>14</v>
      </c>
      <c r="C1036" t="s">
        <v>1791</v>
      </c>
      <c r="D1036">
        <v>2025</v>
      </c>
      <c r="E1036" t="s">
        <v>1498</v>
      </c>
      <c r="F1036" t="s">
        <v>384</v>
      </c>
      <c r="G1036" t="s">
        <v>47</v>
      </c>
      <c r="H1036" s="1">
        <v>39840</v>
      </c>
      <c r="I1036" t="s">
        <v>315</v>
      </c>
      <c r="J1036" t="s">
        <v>180</v>
      </c>
    </row>
    <row r="1037" spans="1:10" x14ac:dyDescent="0.25">
      <c r="A1037" t="str">
        <f>_xlfn.TEXTJOIN(" ",1,Licencje[[#This Row],[Nazwisko]],Licencje[[#This Row],[Imię]])</f>
        <v>ROSENBAJGER Kornel</v>
      </c>
      <c r="B1037" t="s">
        <v>14</v>
      </c>
      <c r="C1037" t="s">
        <v>1792</v>
      </c>
      <c r="D1037">
        <v>2025</v>
      </c>
      <c r="E1037" t="s">
        <v>1441</v>
      </c>
      <c r="F1037" t="s">
        <v>1793</v>
      </c>
      <c r="G1037" t="s">
        <v>168</v>
      </c>
      <c r="H1037" s="1">
        <v>40045</v>
      </c>
      <c r="I1037" t="s">
        <v>315</v>
      </c>
      <c r="J1037" t="s">
        <v>1794</v>
      </c>
    </row>
    <row r="1038" spans="1:10" x14ac:dyDescent="0.25">
      <c r="A1038" t="str">
        <f>_xlfn.TEXTJOIN(" ",1,Licencje[[#This Row],[Nazwisko]],Licencje[[#This Row],[Imię]])</f>
        <v>LITWITZ Małgorzata</v>
      </c>
      <c r="B1038" t="s">
        <v>9</v>
      </c>
      <c r="C1038" t="s">
        <v>1795</v>
      </c>
      <c r="D1038">
        <v>2025</v>
      </c>
      <c r="E1038" t="s">
        <v>1398</v>
      </c>
      <c r="F1038" t="s">
        <v>1796</v>
      </c>
      <c r="G1038" t="s">
        <v>185</v>
      </c>
      <c r="H1038" s="1">
        <v>40682</v>
      </c>
      <c r="I1038" t="s">
        <v>315</v>
      </c>
      <c r="J1038" t="s">
        <v>1797</v>
      </c>
    </row>
    <row r="1039" spans="1:10" x14ac:dyDescent="0.25">
      <c r="A1039" t="str">
        <f>_xlfn.TEXTJOIN(" ",1,Licencje[[#This Row],[Nazwisko]],Licencje[[#This Row],[Imię]])</f>
        <v>WOŁCZYŃSKA Zuzanna</v>
      </c>
      <c r="B1039" t="s">
        <v>9</v>
      </c>
      <c r="C1039" t="s">
        <v>713</v>
      </c>
      <c r="D1039">
        <v>2025</v>
      </c>
      <c r="E1039" t="s">
        <v>21</v>
      </c>
      <c r="F1039" t="s">
        <v>714</v>
      </c>
      <c r="G1039" t="s">
        <v>23</v>
      </c>
      <c r="H1039" s="1">
        <v>41417</v>
      </c>
      <c r="I1039" t="s">
        <v>52</v>
      </c>
      <c r="J1039" t="s">
        <v>54</v>
      </c>
    </row>
    <row r="1040" spans="1:10" x14ac:dyDescent="0.25">
      <c r="A1040" t="str">
        <f>_xlfn.TEXTJOIN(" ",1,Licencje[[#This Row],[Nazwisko]],Licencje[[#This Row],[Imię]])</f>
        <v>DOAN Minh Khang</v>
      </c>
      <c r="B1040" t="s">
        <v>14</v>
      </c>
      <c r="C1040" t="s">
        <v>547</v>
      </c>
      <c r="D1040">
        <v>2025</v>
      </c>
      <c r="E1040" t="s">
        <v>24</v>
      </c>
      <c r="F1040" t="s">
        <v>548</v>
      </c>
      <c r="G1040" t="s">
        <v>549</v>
      </c>
      <c r="H1040" s="1">
        <v>41563</v>
      </c>
      <c r="I1040" t="s">
        <v>52</v>
      </c>
      <c r="J1040" t="s">
        <v>54</v>
      </c>
    </row>
    <row r="1041" spans="1:10" x14ac:dyDescent="0.25">
      <c r="A1041" t="str">
        <f>_xlfn.TEXTJOIN(" ",1,Licencje[[#This Row],[Nazwisko]],Licencje[[#This Row],[Imię]])</f>
        <v>CHACHUŁA Julia</v>
      </c>
      <c r="B1041" t="s">
        <v>9</v>
      </c>
      <c r="C1041" t="s">
        <v>528</v>
      </c>
      <c r="D1041">
        <v>2025</v>
      </c>
      <c r="E1041" t="s">
        <v>24</v>
      </c>
      <c r="F1041" t="s">
        <v>246</v>
      </c>
      <c r="G1041" t="s">
        <v>64</v>
      </c>
      <c r="H1041" s="1">
        <v>41479</v>
      </c>
      <c r="I1041" t="s">
        <v>52</v>
      </c>
      <c r="J1041" t="s">
        <v>54</v>
      </c>
    </row>
    <row r="1042" spans="1:10" x14ac:dyDescent="0.25">
      <c r="A1042" t="str">
        <f>_xlfn.TEXTJOIN(" ",1,Licencje[[#This Row],[Nazwisko]],Licencje[[#This Row],[Imię]])</f>
        <v>MARCINKOWSKA Lilla</v>
      </c>
      <c r="B1042" t="s">
        <v>9</v>
      </c>
      <c r="C1042" t="s">
        <v>1798</v>
      </c>
      <c r="D1042">
        <v>2025</v>
      </c>
      <c r="E1042" t="s">
        <v>1398</v>
      </c>
      <c r="F1042" t="s">
        <v>1799</v>
      </c>
      <c r="G1042" t="s">
        <v>1800</v>
      </c>
      <c r="H1042" s="1">
        <v>40446</v>
      </c>
      <c r="I1042" t="s">
        <v>142</v>
      </c>
      <c r="J1042" t="s">
        <v>387</v>
      </c>
    </row>
    <row r="1043" spans="1:10" x14ac:dyDescent="0.25">
      <c r="A1043" t="str">
        <f>_xlfn.TEXTJOIN(" ",1,Licencje[[#This Row],[Nazwisko]],Licencje[[#This Row],[Imię]])</f>
        <v>SUCHOWIAN Rafał</v>
      </c>
      <c r="B1043" t="s">
        <v>14</v>
      </c>
      <c r="C1043" t="s">
        <v>1801</v>
      </c>
      <c r="D1043">
        <v>2025</v>
      </c>
      <c r="E1043" t="s">
        <v>1398</v>
      </c>
      <c r="F1043" t="s">
        <v>132</v>
      </c>
      <c r="G1043" t="s">
        <v>262</v>
      </c>
      <c r="H1043" s="1">
        <v>40600</v>
      </c>
      <c r="I1043" t="s">
        <v>130</v>
      </c>
      <c r="J1043" t="s">
        <v>1802</v>
      </c>
    </row>
    <row r="1044" spans="1:10" x14ac:dyDescent="0.25">
      <c r="A1044" t="str">
        <f>_xlfn.TEXTJOIN(" ",1,Licencje[[#This Row],[Nazwisko]],Licencje[[#This Row],[Imię]])</f>
        <v>SUCHOWIAN Małgorzata</v>
      </c>
      <c r="B1044" t="s">
        <v>9</v>
      </c>
      <c r="C1044" t="s">
        <v>388</v>
      </c>
      <c r="D1044">
        <v>2025</v>
      </c>
      <c r="E1044" t="s">
        <v>24</v>
      </c>
      <c r="F1044" t="s">
        <v>132</v>
      </c>
      <c r="G1044" t="s">
        <v>185</v>
      </c>
      <c r="H1044" s="1">
        <v>41597</v>
      </c>
      <c r="I1044" t="s">
        <v>130</v>
      </c>
      <c r="J1044" t="s">
        <v>895</v>
      </c>
    </row>
    <row r="1045" spans="1:10" x14ac:dyDescent="0.25">
      <c r="A1045" t="str">
        <f>_xlfn.TEXTJOIN(" ",1,Licencje[[#This Row],[Nazwisko]],Licencje[[#This Row],[Imię]])</f>
        <v>KLATKA Amelia</v>
      </c>
      <c r="B1045" t="s">
        <v>9</v>
      </c>
      <c r="C1045" t="s">
        <v>595</v>
      </c>
      <c r="D1045">
        <v>2025</v>
      </c>
      <c r="E1045" t="s">
        <v>24</v>
      </c>
      <c r="F1045" t="s">
        <v>596</v>
      </c>
      <c r="G1045" t="s">
        <v>86</v>
      </c>
      <c r="H1045" s="1">
        <v>41569</v>
      </c>
      <c r="I1045" t="s">
        <v>92</v>
      </c>
      <c r="J1045" t="s">
        <v>54</v>
      </c>
    </row>
    <row r="1046" spans="1:10" x14ac:dyDescent="0.25">
      <c r="A1046" t="str">
        <f>_xlfn.TEXTJOIN(" ",1,Licencje[[#This Row],[Nazwisko]],Licencje[[#This Row],[Imię]])</f>
        <v>GRZYB Mateusz</v>
      </c>
      <c r="B1046" t="s">
        <v>14</v>
      </c>
      <c r="C1046" t="s">
        <v>1803</v>
      </c>
      <c r="D1046">
        <v>2025</v>
      </c>
      <c r="E1046" t="s">
        <v>1441</v>
      </c>
      <c r="F1046" t="s">
        <v>1804</v>
      </c>
      <c r="G1046" t="s">
        <v>48</v>
      </c>
      <c r="H1046" s="1">
        <v>40070</v>
      </c>
      <c r="I1046" t="s">
        <v>151</v>
      </c>
      <c r="J1046" t="s">
        <v>1805</v>
      </c>
    </row>
    <row r="1047" spans="1:10" x14ac:dyDescent="0.25">
      <c r="A1047" t="str">
        <f>_xlfn.TEXTJOIN(" ",1,Licencje[[#This Row],[Nazwisko]],Licencje[[#This Row],[Imię]])</f>
        <v>KOROTYSZEWSKA Lena</v>
      </c>
      <c r="B1047" t="s">
        <v>9</v>
      </c>
      <c r="C1047" t="s">
        <v>391</v>
      </c>
      <c r="D1047">
        <v>2025</v>
      </c>
      <c r="E1047" t="s">
        <v>15</v>
      </c>
      <c r="F1047" t="s">
        <v>392</v>
      </c>
      <c r="G1047" t="s">
        <v>87</v>
      </c>
      <c r="H1047" s="1">
        <v>41836</v>
      </c>
      <c r="I1047" t="s">
        <v>151</v>
      </c>
      <c r="J1047" t="s">
        <v>109</v>
      </c>
    </row>
    <row r="1048" spans="1:10" x14ac:dyDescent="0.25">
      <c r="A1048" t="str">
        <f>_xlfn.TEXTJOIN(" ",1,Licencje[[#This Row],[Nazwisko]],Licencje[[#This Row],[Imię]])</f>
        <v>ABRATKIEWICZ Laura</v>
      </c>
      <c r="B1048" t="s">
        <v>9</v>
      </c>
      <c r="C1048" t="s">
        <v>394</v>
      </c>
      <c r="D1048">
        <v>2025</v>
      </c>
      <c r="E1048" t="s">
        <v>21</v>
      </c>
      <c r="F1048" t="s">
        <v>263</v>
      </c>
      <c r="G1048" t="s">
        <v>211</v>
      </c>
      <c r="H1048" s="1">
        <v>41096</v>
      </c>
      <c r="I1048" t="s">
        <v>50</v>
      </c>
      <c r="J1048" t="s">
        <v>54</v>
      </c>
    </row>
    <row r="1049" spans="1:10" x14ac:dyDescent="0.25">
      <c r="A1049" t="str">
        <f>_xlfn.TEXTJOIN(" ",1,Licencje[[#This Row],[Nazwisko]],Licencje[[#This Row],[Imię]])</f>
        <v>VREULS Noel</v>
      </c>
      <c r="B1049" t="s">
        <v>14</v>
      </c>
      <c r="C1049" t="s">
        <v>1806</v>
      </c>
      <c r="D1049">
        <v>2025</v>
      </c>
      <c r="E1049" t="s">
        <v>1481</v>
      </c>
      <c r="F1049" t="s">
        <v>395</v>
      </c>
      <c r="G1049" t="s">
        <v>1807</v>
      </c>
      <c r="H1049" s="1">
        <v>38701</v>
      </c>
      <c r="I1049" t="s">
        <v>166</v>
      </c>
    </row>
    <row r="1050" spans="1:10" x14ac:dyDescent="0.25">
      <c r="A1050" t="str">
        <f>_xlfn.TEXTJOIN(" ",1,Licencje[[#This Row],[Nazwisko]],Licencje[[#This Row],[Imię]])</f>
        <v>KUKIELSKA Zofia</v>
      </c>
      <c r="B1050" t="s">
        <v>9</v>
      </c>
      <c r="C1050" t="s">
        <v>1808</v>
      </c>
      <c r="D1050">
        <v>2025</v>
      </c>
      <c r="E1050" t="s">
        <v>1481</v>
      </c>
      <c r="F1050" t="s">
        <v>1809</v>
      </c>
      <c r="G1050" t="s">
        <v>72</v>
      </c>
      <c r="H1050" s="1">
        <v>38634</v>
      </c>
      <c r="I1050" t="s">
        <v>17</v>
      </c>
    </row>
    <row r="1051" spans="1:10" x14ac:dyDescent="0.25">
      <c r="A1051" t="str">
        <f>_xlfn.TEXTJOIN(" ",1,Licencje[[#This Row],[Nazwisko]],Licencje[[#This Row],[Imię]])</f>
        <v>KUKIELSKI Paweł</v>
      </c>
      <c r="B1051" t="s">
        <v>14</v>
      </c>
      <c r="C1051" t="s">
        <v>1810</v>
      </c>
      <c r="D1051">
        <v>2025</v>
      </c>
      <c r="E1051" t="s">
        <v>1428</v>
      </c>
      <c r="F1051" t="s">
        <v>1811</v>
      </c>
      <c r="G1051" t="s">
        <v>16</v>
      </c>
      <c r="H1051" s="1">
        <v>39065</v>
      </c>
      <c r="I1051" t="s">
        <v>17</v>
      </c>
    </row>
    <row r="1052" spans="1:10" x14ac:dyDescent="0.25">
      <c r="A1052" t="str">
        <f>_xlfn.TEXTJOIN(" ",1,Licencje[[#This Row],[Nazwisko]],Licencje[[#This Row],[Imię]])</f>
        <v>ZĘBALA Krzysztof</v>
      </c>
      <c r="B1052" t="s">
        <v>14</v>
      </c>
      <c r="C1052" t="s">
        <v>1812</v>
      </c>
      <c r="D1052">
        <v>2025</v>
      </c>
      <c r="E1052" t="s">
        <v>1422</v>
      </c>
      <c r="F1052" t="s">
        <v>1813</v>
      </c>
      <c r="G1052" t="s">
        <v>38</v>
      </c>
      <c r="H1052" s="1">
        <v>27557</v>
      </c>
      <c r="I1052" t="s">
        <v>130</v>
      </c>
    </row>
    <row r="1053" spans="1:10" x14ac:dyDescent="0.25">
      <c r="A1053" t="str">
        <f>_xlfn.TEXTJOIN(" ",1,Licencje[[#This Row],[Nazwisko]],Licencje[[#This Row],[Imię]])</f>
        <v>JUŃCZYK Marta</v>
      </c>
      <c r="B1053" t="s">
        <v>9</v>
      </c>
      <c r="C1053" t="s">
        <v>1814</v>
      </c>
      <c r="D1053">
        <v>2025</v>
      </c>
      <c r="E1053" t="s">
        <v>1428</v>
      </c>
      <c r="F1053" t="s">
        <v>1815</v>
      </c>
      <c r="G1053" t="s">
        <v>1674</v>
      </c>
      <c r="H1053" s="1">
        <v>39160</v>
      </c>
      <c r="I1053" t="s">
        <v>17</v>
      </c>
    </row>
    <row r="1054" spans="1:10" x14ac:dyDescent="0.25">
      <c r="A1054" t="str">
        <f>_xlfn.TEXTJOIN(" ",1,Licencje[[#This Row],[Nazwisko]],Licencje[[#This Row],[Imię]])</f>
        <v>PUŁAWSKA Beata</v>
      </c>
      <c r="B1054" t="s">
        <v>9</v>
      </c>
      <c r="C1054" t="s">
        <v>396</v>
      </c>
      <c r="D1054">
        <v>2025</v>
      </c>
      <c r="E1054" t="s">
        <v>1395</v>
      </c>
      <c r="F1054" t="s">
        <v>397</v>
      </c>
      <c r="G1054" t="s">
        <v>264</v>
      </c>
      <c r="H1054" s="1">
        <v>40908</v>
      </c>
      <c r="I1054" t="s">
        <v>142</v>
      </c>
      <c r="J1054" t="s">
        <v>177</v>
      </c>
    </row>
    <row r="1055" spans="1:10" x14ac:dyDescent="0.25">
      <c r="A1055" t="str">
        <f>_xlfn.TEXTJOIN(" ",1,Licencje[[#This Row],[Nazwisko]],Licencje[[#This Row],[Imię]])</f>
        <v>CHILARSKA Oliwia</v>
      </c>
      <c r="B1055" t="s">
        <v>9</v>
      </c>
      <c r="C1055" t="s">
        <v>1816</v>
      </c>
      <c r="D1055">
        <v>2025</v>
      </c>
      <c r="E1055" t="s">
        <v>1398</v>
      </c>
      <c r="F1055" t="s">
        <v>1817</v>
      </c>
      <c r="G1055" t="s">
        <v>77</v>
      </c>
      <c r="H1055" s="1">
        <v>40404</v>
      </c>
      <c r="I1055" t="s">
        <v>40</v>
      </c>
      <c r="J1055" t="s">
        <v>300</v>
      </c>
    </row>
    <row r="1056" spans="1:10" x14ac:dyDescent="0.25">
      <c r="A1056" t="str">
        <f>_xlfn.TEXTJOIN(" ",1,Licencje[[#This Row],[Nazwisko]],Licencje[[#This Row],[Imię]])</f>
        <v>GRZEGORCZYK Hanna</v>
      </c>
      <c r="B1056" t="s">
        <v>9</v>
      </c>
      <c r="C1056" t="s">
        <v>1818</v>
      </c>
      <c r="D1056">
        <v>2025</v>
      </c>
      <c r="E1056" t="s">
        <v>1498</v>
      </c>
      <c r="F1056" t="s">
        <v>1819</v>
      </c>
      <c r="G1056" t="s">
        <v>122</v>
      </c>
      <c r="H1056" s="1">
        <v>39769</v>
      </c>
      <c r="I1056" t="s">
        <v>40</v>
      </c>
      <c r="J1056" t="s">
        <v>920</v>
      </c>
    </row>
    <row r="1057" spans="1:10" x14ac:dyDescent="0.25">
      <c r="A1057" t="str">
        <f>_xlfn.TEXTJOIN(" ",1,Licencje[[#This Row],[Nazwisko]],Licencje[[#This Row],[Imię]])</f>
        <v>HARASIUK Amelia</v>
      </c>
      <c r="B1057" t="s">
        <v>9</v>
      </c>
      <c r="C1057" t="s">
        <v>398</v>
      </c>
      <c r="D1057">
        <v>2025</v>
      </c>
      <c r="E1057" t="s">
        <v>1395</v>
      </c>
      <c r="F1057" t="s">
        <v>399</v>
      </c>
      <c r="G1057" t="s">
        <v>86</v>
      </c>
      <c r="H1057" s="1">
        <v>40942</v>
      </c>
      <c r="I1057" t="s">
        <v>40</v>
      </c>
      <c r="J1057" t="s">
        <v>400</v>
      </c>
    </row>
    <row r="1058" spans="1:10" x14ac:dyDescent="0.25">
      <c r="A1058" t="str">
        <f>_xlfn.TEXTJOIN(" ",1,Licencje[[#This Row],[Nazwisko]],Licencje[[#This Row],[Imię]])</f>
        <v>LEWANDOWSKA Julia</v>
      </c>
      <c r="B1058" t="s">
        <v>9</v>
      </c>
      <c r="C1058" t="s">
        <v>401</v>
      </c>
      <c r="D1058">
        <v>2025</v>
      </c>
      <c r="E1058" t="s">
        <v>15</v>
      </c>
      <c r="F1058" t="s">
        <v>163</v>
      </c>
      <c r="G1058" t="s">
        <v>64</v>
      </c>
      <c r="H1058" s="1">
        <v>41836</v>
      </c>
      <c r="I1058" t="s">
        <v>40</v>
      </c>
      <c r="J1058" t="s">
        <v>402</v>
      </c>
    </row>
    <row r="1059" spans="1:10" x14ac:dyDescent="0.25">
      <c r="A1059" t="str">
        <f>_xlfn.TEXTJOIN(" ",1,Licencje[[#This Row],[Nazwisko]],Licencje[[#This Row],[Imię]])</f>
        <v>TURCHAN Wiktoria</v>
      </c>
      <c r="B1059" t="s">
        <v>9</v>
      </c>
      <c r="C1059" t="s">
        <v>403</v>
      </c>
      <c r="D1059">
        <v>2025</v>
      </c>
      <c r="E1059" t="s">
        <v>1395</v>
      </c>
      <c r="F1059" t="s">
        <v>404</v>
      </c>
      <c r="G1059" t="s">
        <v>91</v>
      </c>
      <c r="H1059" s="1">
        <v>40974</v>
      </c>
      <c r="I1059" t="s">
        <v>40</v>
      </c>
      <c r="J1059" t="s">
        <v>300</v>
      </c>
    </row>
    <row r="1060" spans="1:10" x14ac:dyDescent="0.25">
      <c r="A1060" t="str">
        <f>_xlfn.TEXTJOIN(" ",1,Licencje[[#This Row],[Nazwisko]],Licencje[[#This Row],[Imię]])</f>
        <v>ŁUKASZCZYK Maciej</v>
      </c>
      <c r="B1060" t="s">
        <v>14</v>
      </c>
      <c r="C1060" t="s">
        <v>405</v>
      </c>
      <c r="D1060">
        <v>2025</v>
      </c>
      <c r="E1060" t="s">
        <v>15</v>
      </c>
      <c r="F1060" t="s">
        <v>117</v>
      </c>
      <c r="G1060" t="s">
        <v>75</v>
      </c>
      <c r="H1060" s="1">
        <v>41916</v>
      </c>
      <c r="I1060" t="s">
        <v>323</v>
      </c>
      <c r="J1060" t="s">
        <v>324</v>
      </c>
    </row>
    <row r="1061" spans="1:10" x14ac:dyDescent="0.25">
      <c r="A1061" t="str">
        <f>_xlfn.TEXTJOIN(" ",1,Licencje[[#This Row],[Nazwisko]],Licencje[[#This Row],[Imię]])</f>
        <v>GRABOWICZ Aleksandra</v>
      </c>
      <c r="B1061" t="s">
        <v>9</v>
      </c>
      <c r="C1061" t="s">
        <v>1820</v>
      </c>
      <c r="D1061">
        <v>2025</v>
      </c>
      <c r="E1061" t="s">
        <v>1428</v>
      </c>
      <c r="F1061" t="s">
        <v>1821</v>
      </c>
      <c r="G1061" t="s">
        <v>19</v>
      </c>
      <c r="H1061" s="1">
        <v>39152</v>
      </c>
      <c r="I1061" t="s">
        <v>1415</v>
      </c>
    </row>
    <row r="1062" spans="1:10" x14ac:dyDescent="0.25">
      <c r="A1062" t="str">
        <f>_xlfn.TEXTJOIN(" ",1,Licencje[[#This Row],[Nazwisko]],Licencje[[#This Row],[Imię]])</f>
        <v>TARGOWSKA Martyna</v>
      </c>
      <c r="B1062" t="s">
        <v>9</v>
      </c>
      <c r="C1062" t="s">
        <v>1822</v>
      </c>
      <c r="D1062">
        <v>2025</v>
      </c>
      <c r="E1062" t="s">
        <v>1441</v>
      </c>
      <c r="F1062" t="s">
        <v>1823</v>
      </c>
      <c r="G1062" t="s">
        <v>73</v>
      </c>
      <c r="H1062" s="1">
        <v>40012</v>
      </c>
      <c r="I1062" t="s">
        <v>12</v>
      </c>
    </row>
    <row r="1063" spans="1:10" x14ac:dyDescent="0.25">
      <c r="A1063" t="str">
        <f>_xlfn.TEXTJOIN(" ",1,Licencje[[#This Row],[Nazwisko]],Licencje[[#This Row],[Imię]])</f>
        <v>ABAKO Wiktoria</v>
      </c>
      <c r="B1063" t="s">
        <v>9</v>
      </c>
      <c r="C1063" t="s">
        <v>407</v>
      </c>
      <c r="D1063">
        <v>2025</v>
      </c>
      <c r="E1063" t="s">
        <v>21</v>
      </c>
      <c r="F1063" t="s">
        <v>408</v>
      </c>
      <c r="G1063" t="s">
        <v>91</v>
      </c>
      <c r="H1063" s="1">
        <v>41149</v>
      </c>
      <c r="I1063" t="s">
        <v>12</v>
      </c>
    </row>
    <row r="1064" spans="1:10" x14ac:dyDescent="0.25">
      <c r="A1064" t="str">
        <f>_xlfn.TEXTJOIN(" ",1,Licencje[[#This Row],[Nazwisko]],Licencje[[#This Row],[Imię]])</f>
        <v>LESZKIEWICZ Michalina</v>
      </c>
      <c r="B1064" t="s">
        <v>9</v>
      </c>
      <c r="C1064" t="s">
        <v>1824</v>
      </c>
      <c r="D1064">
        <v>2025</v>
      </c>
      <c r="E1064" t="s">
        <v>1428</v>
      </c>
      <c r="F1064" t="s">
        <v>1825</v>
      </c>
      <c r="G1064" t="s">
        <v>112</v>
      </c>
      <c r="H1064" s="1">
        <v>38982</v>
      </c>
      <c r="I1064" t="s">
        <v>1415</v>
      </c>
    </row>
    <row r="1065" spans="1:10" x14ac:dyDescent="0.25">
      <c r="A1065" t="str">
        <f>_xlfn.TEXTJOIN(" ",1,Licencje[[#This Row],[Nazwisko]],Licencje[[#This Row],[Imię]])</f>
        <v>CHMIELEWSKA Zuzanna</v>
      </c>
      <c r="B1065" t="s">
        <v>9</v>
      </c>
      <c r="C1065" t="s">
        <v>409</v>
      </c>
      <c r="D1065">
        <v>2025</v>
      </c>
      <c r="E1065" t="s">
        <v>21</v>
      </c>
      <c r="F1065" t="s">
        <v>160</v>
      </c>
      <c r="G1065" t="s">
        <v>23</v>
      </c>
      <c r="H1065" s="1">
        <v>41403</v>
      </c>
      <c r="I1065" t="s">
        <v>155</v>
      </c>
      <c r="J1065" t="s">
        <v>156</v>
      </c>
    </row>
    <row r="1066" spans="1:10" x14ac:dyDescent="0.25">
      <c r="A1066" t="str">
        <f>_xlfn.TEXTJOIN(" ",1,Licencje[[#This Row],[Nazwisko]],Licencje[[#This Row],[Imię]])</f>
        <v>CZWERENKO Celina</v>
      </c>
      <c r="B1066" t="s">
        <v>9</v>
      </c>
      <c r="C1066" t="s">
        <v>410</v>
      </c>
      <c r="D1066">
        <v>2025</v>
      </c>
      <c r="E1066" t="s">
        <v>21</v>
      </c>
      <c r="F1066" t="s">
        <v>216</v>
      </c>
      <c r="G1066" t="s">
        <v>411</v>
      </c>
      <c r="H1066" s="1">
        <v>41242</v>
      </c>
      <c r="I1066" t="s">
        <v>155</v>
      </c>
      <c r="J1066" t="s">
        <v>214</v>
      </c>
    </row>
    <row r="1067" spans="1:10" x14ac:dyDescent="0.25">
      <c r="A1067" t="str">
        <f>_xlfn.TEXTJOIN(" ",1,Licencje[[#This Row],[Nazwisko]],Licencje[[#This Row],[Imię]])</f>
        <v>DZIADAK Zofia</v>
      </c>
      <c r="B1067" t="s">
        <v>9</v>
      </c>
      <c r="C1067" t="s">
        <v>412</v>
      </c>
      <c r="D1067">
        <v>2025</v>
      </c>
      <c r="E1067" t="s">
        <v>21</v>
      </c>
      <c r="F1067" t="s">
        <v>413</v>
      </c>
      <c r="G1067" t="s">
        <v>72</v>
      </c>
      <c r="H1067" s="1">
        <v>41277</v>
      </c>
      <c r="I1067" t="s">
        <v>155</v>
      </c>
      <c r="J1067" t="s">
        <v>214</v>
      </c>
    </row>
    <row r="1068" spans="1:10" x14ac:dyDescent="0.25">
      <c r="A1068" t="str">
        <f>_xlfn.TEXTJOIN(" ",1,Licencje[[#This Row],[Nazwisko]],Licencje[[#This Row],[Imię]])</f>
        <v>FEDAK Gaja</v>
      </c>
      <c r="B1068" t="s">
        <v>9</v>
      </c>
      <c r="C1068" t="s">
        <v>414</v>
      </c>
      <c r="D1068">
        <v>2025</v>
      </c>
      <c r="E1068" t="s">
        <v>24</v>
      </c>
      <c r="F1068" t="s">
        <v>415</v>
      </c>
      <c r="G1068" t="s">
        <v>66</v>
      </c>
      <c r="H1068" s="1">
        <v>41620</v>
      </c>
      <c r="I1068" t="s">
        <v>155</v>
      </c>
      <c r="J1068" t="s">
        <v>265</v>
      </c>
    </row>
    <row r="1069" spans="1:10" x14ac:dyDescent="0.25">
      <c r="A1069" t="str">
        <f>_xlfn.TEXTJOIN(" ",1,Licencje[[#This Row],[Nazwisko]],Licencje[[#This Row],[Imię]])</f>
        <v>POTOCKA Izabela</v>
      </c>
      <c r="B1069" t="s">
        <v>9</v>
      </c>
      <c r="C1069" t="s">
        <v>416</v>
      </c>
      <c r="D1069">
        <v>2025</v>
      </c>
      <c r="E1069" t="s">
        <v>21</v>
      </c>
      <c r="F1069" t="s">
        <v>417</v>
      </c>
      <c r="G1069" t="s">
        <v>37</v>
      </c>
      <c r="H1069" s="1">
        <v>41329</v>
      </c>
      <c r="I1069" t="s">
        <v>155</v>
      </c>
      <c r="J1069" t="s">
        <v>214</v>
      </c>
    </row>
    <row r="1070" spans="1:10" x14ac:dyDescent="0.25">
      <c r="A1070" t="str">
        <f>_xlfn.TEXTJOIN(" ",1,Licencje[[#This Row],[Nazwisko]],Licencje[[#This Row],[Imię]])</f>
        <v>KONEWKA Hanna</v>
      </c>
      <c r="B1070" t="s">
        <v>9</v>
      </c>
      <c r="C1070" t="s">
        <v>598</v>
      </c>
      <c r="D1070">
        <v>2025</v>
      </c>
      <c r="E1070" t="s">
        <v>21</v>
      </c>
      <c r="F1070" t="s">
        <v>597</v>
      </c>
      <c r="G1070" t="s">
        <v>122</v>
      </c>
      <c r="H1070" s="1">
        <v>41291</v>
      </c>
      <c r="I1070" t="s">
        <v>52</v>
      </c>
      <c r="J1070" t="s">
        <v>54</v>
      </c>
    </row>
    <row r="1071" spans="1:10" x14ac:dyDescent="0.25">
      <c r="A1071" t="str">
        <f>_xlfn.TEXTJOIN(" ",1,Licencje[[#This Row],[Nazwisko]],Licencje[[#This Row],[Imię]])</f>
        <v>BEJCZAK Marcel</v>
      </c>
      <c r="B1071" t="s">
        <v>14</v>
      </c>
      <c r="C1071" t="s">
        <v>3140</v>
      </c>
      <c r="D1071">
        <v>2025</v>
      </c>
      <c r="E1071" t="s">
        <v>21</v>
      </c>
      <c r="F1071" t="s">
        <v>3141</v>
      </c>
      <c r="G1071" t="s">
        <v>201</v>
      </c>
      <c r="H1071" s="1">
        <v>41309</v>
      </c>
      <c r="I1071" t="s">
        <v>217</v>
      </c>
    </row>
    <row r="1072" spans="1:10" x14ac:dyDescent="0.25">
      <c r="A1072" t="str">
        <f>_xlfn.TEXTJOIN(" ",1,Licencje[[#This Row],[Nazwisko]],Licencje[[#This Row],[Imię]])</f>
        <v>SELLIER Diane</v>
      </c>
      <c r="B1072" t="s">
        <v>14</v>
      </c>
      <c r="C1072" t="s">
        <v>1826</v>
      </c>
      <c r="D1072">
        <v>2025</v>
      </c>
      <c r="E1072" t="s">
        <v>1422</v>
      </c>
      <c r="F1072" t="s">
        <v>1827</v>
      </c>
      <c r="G1072" t="s">
        <v>1828</v>
      </c>
      <c r="H1072" s="1">
        <v>37101</v>
      </c>
      <c r="I1072" t="s">
        <v>45</v>
      </c>
    </row>
    <row r="1073" spans="1:10" x14ac:dyDescent="0.25">
      <c r="A1073" t="str">
        <f>_xlfn.TEXTJOIN(" ",1,Licencje[[#This Row],[Nazwisko]],Licencje[[#This Row],[Imię]])</f>
        <v>FUROWICZ Maja</v>
      </c>
      <c r="B1073" t="s">
        <v>9</v>
      </c>
      <c r="C1073" t="s">
        <v>1829</v>
      </c>
      <c r="D1073">
        <v>2025</v>
      </c>
      <c r="E1073" t="s">
        <v>1398</v>
      </c>
      <c r="F1073" t="s">
        <v>1830</v>
      </c>
      <c r="G1073" t="s">
        <v>11</v>
      </c>
      <c r="H1073" s="1">
        <v>40475</v>
      </c>
      <c r="I1073" t="s">
        <v>151</v>
      </c>
      <c r="J1073" t="s">
        <v>1805</v>
      </c>
    </row>
    <row r="1074" spans="1:10" x14ac:dyDescent="0.25">
      <c r="A1074" t="str">
        <f>_xlfn.TEXTJOIN(" ",1,Licencje[[#This Row],[Nazwisko]],Licencje[[#This Row],[Imię]])</f>
        <v>KAZIMIEROWICZ Jakub</v>
      </c>
      <c r="B1074" t="s">
        <v>14</v>
      </c>
      <c r="C1074" t="s">
        <v>421</v>
      </c>
      <c r="D1074">
        <v>2025</v>
      </c>
      <c r="E1074" t="s">
        <v>1395</v>
      </c>
      <c r="F1074" t="s">
        <v>493</v>
      </c>
      <c r="G1074" t="s">
        <v>47</v>
      </c>
      <c r="H1074" s="1">
        <v>41002</v>
      </c>
      <c r="I1074" t="s">
        <v>151</v>
      </c>
      <c r="J1074" t="s">
        <v>174</v>
      </c>
    </row>
    <row r="1075" spans="1:10" x14ac:dyDescent="0.25">
      <c r="A1075" t="str">
        <f>_xlfn.TEXTJOIN(" ",1,Licencje[[#This Row],[Nazwisko]],Licencje[[#This Row],[Imię]])</f>
        <v>KORZENIEWSKA Hanna</v>
      </c>
      <c r="B1075" t="s">
        <v>9</v>
      </c>
      <c r="C1075" t="s">
        <v>970</v>
      </c>
      <c r="D1075">
        <v>2025</v>
      </c>
      <c r="E1075" t="s">
        <v>24</v>
      </c>
      <c r="F1075" t="s">
        <v>971</v>
      </c>
      <c r="G1075" t="s">
        <v>122</v>
      </c>
      <c r="H1075" s="1">
        <v>41733</v>
      </c>
      <c r="I1075" t="s">
        <v>71</v>
      </c>
    </row>
    <row r="1076" spans="1:10" x14ac:dyDescent="0.25">
      <c r="A1076" t="str">
        <f>_xlfn.TEXTJOIN(" ",1,Licencje[[#This Row],[Nazwisko]],Licencje[[#This Row],[Imię]])</f>
        <v>KORZENIEWSKA Helena</v>
      </c>
      <c r="B1076" t="s">
        <v>9</v>
      </c>
      <c r="C1076" t="s">
        <v>972</v>
      </c>
      <c r="D1076">
        <v>2025</v>
      </c>
      <c r="E1076" t="s">
        <v>10</v>
      </c>
      <c r="F1076" t="s">
        <v>971</v>
      </c>
      <c r="G1076" t="s">
        <v>192</v>
      </c>
      <c r="H1076" s="1">
        <v>42207</v>
      </c>
      <c r="I1076" t="s">
        <v>71</v>
      </c>
    </row>
    <row r="1077" spans="1:10" x14ac:dyDescent="0.25">
      <c r="A1077" t="str">
        <f>_xlfn.TEXTJOIN(" ",1,Licencje[[#This Row],[Nazwisko]],Licencje[[#This Row],[Imię]])</f>
        <v>KUCK Magdalena</v>
      </c>
      <c r="B1077" t="s">
        <v>9</v>
      </c>
      <c r="C1077" t="s">
        <v>1831</v>
      </c>
      <c r="D1077">
        <v>2025</v>
      </c>
      <c r="E1077" t="s">
        <v>1481</v>
      </c>
      <c r="F1077" t="s">
        <v>1832</v>
      </c>
      <c r="G1077" t="s">
        <v>93</v>
      </c>
      <c r="H1077" s="1">
        <v>38775</v>
      </c>
      <c r="I1077" t="s">
        <v>17</v>
      </c>
    </row>
    <row r="1078" spans="1:10" x14ac:dyDescent="0.25">
      <c r="A1078" t="str">
        <f>_xlfn.TEXTJOIN(" ",1,Licencje[[#This Row],[Nazwisko]],Licencje[[#This Row],[Imię]])</f>
        <v>PRZYBYŁA Zuzanna</v>
      </c>
      <c r="B1078" t="s">
        <v>9</v>
      </c>
      <c r="C1078" t="s">
        <v>1833</v>
      </c>
      <c r="D1078">
        <v>2025</v>
      </c>
      <c r="E1078" t="s">
        <v>1398</v>
      </c>
      <c r="F1078" t="s">
        <v>1834</v>
      </c>
      <c r="G1078" t="s">
        <v>23</v>
      </c>
      <c r="H1078" s="1">
        <v>40491</v>
      </c>
      <c r="I1078" t="s">
        <v>17</v>
      </c>
    </row>
    <row r="1079" spans="1:10" x14ac:dyDescent="0.25">
      <c r="A1079" t="str">
        <f>_xlfn.TEXTJOIN(" ",1,Licencje[[#This Row],[Nazwisko]],Licencje[[#This Row],[Imię]])</f>
        <v>TOKARSKA Lena</v>
      </c>
      <c r="B1079" t="s">
        <v>9</v>
      </c>
      <c r="C1079" t="s">
        <v>499</v>
      </c>
      <c r="D1079">
        <v>2025</v>
      </c>
      <c r="E1079" t="s">
        <v>21</v>
      </c>
      <c r="F1079" t="s">
        <v>500</v>
      </c>
      <c r="G1079" t="s">
        <v>87</v>
      </c>
      <c r="H1079" s="1">
        <v>41235</v>
      </c>
      <c r="I1079" t="s">
        <v>12</v>
      </c>
    </row>
    <row r="1080" spans="1:10" x14ac:dyDescent="0.25">
      <c r="A1080" t="str">
        <f>_xlfn.TEXTJOIN(" ",1,Licencje[[#This Row],[Nazwisko]],Licencje[[#This Row],[Imię]])</f>
        <v>MARSZAŁKOWSKI Maksymilian</v>
      </c>
      <c r="B1080" t="s">
        <v>14</v>
      </c>
      <c r="C1080" t="s">
        <v>1835</v>
      </c>
      <c r="D1080">
        <v>2025</v>
      </c>
      <c r="E1080" t="s">
        <v>1436</v>
      </c>
      <c r="F1080" t="s">
        <v>1836</v>
      </c>
      <c r="G1080" t="s">
        <v>203</v>
      </c>
      <c r="H1080" s="1">
        <v>39603</v>
      </c>
      <c r="I1080" t="s">
        <v>45</v>
      </c>
    </row>
    <row r="1081" spans="1:10" x14ac:dyDescent="0.25">
      <c r="A1081" t="str">
        <f>_xlfn.TEXTJOIN(" ",1,Licencje[[#This Row],[Nazwisko]],Licencje[[#This Row],[Imię]])</f>
        <v>MARCINKOWSKI Filip</v>
      </c>
      <c r="B1081" t="s">
        <v>14</v>
      </c>
      <c r="C1081" t="s">
        <v>503</v>
      </c>
      <c r="D1081">
        <v>2025</v>
      </c>
      <c r="E1081" t="s">
        <v>21</v>
      </c>
      <c r="F1081" t="s">
        <v>368</v>
      </c>
      <c r="G1081" t="s">
        <v>31</v>
      </c>
      <c r="H1081" s="1">
        <v>41417</v>
      </c>
      <c r="I1081" t="s">
        <v>45</v>
      </c>
    </row>
    <row r="1082" spans="1:10" x14ac:dyDescent="0.25">
      <c r="A1082" t="str">
        <f>_xlfn.TEXTJOIN(" ",1,Licencje[[#This Row],[Nazwisko]],Licencje[[#This Row],[Imię]])</f>
        <v>SUMIŃSKA Oliwia</v>
      </c>
      <c r="B1082" t="s">
        <v>9</v>
      </c>
      <c r="C1082" t="s">
        <v>1837</v>
      </c>
      <c r="D1082">
        <v>2025</v>
      </c>
      <c r="E1082" t="s">
        <v>1428</v>
      </c>
      <c r="F1082" t="s">
        <v>1838</v>
      </c>
      <c r="G1082" t="s">
        <v>77</v>
      </c>
      <c r="H1082" s="1">
        <v>39167</v>
      </c>
      <c r="I1082" t="s">
        <v>1415</v>
      </c>
    </row>
    <row r="1083" spans="1:10" x14ac:dyDescent="0.25">
      <c r="A1083" t="str">
        <f>_xlfn.TEXTJOIN(" ",1,Licencje[[#This Row],[Nazwisko]],Licencje[[#This Row],[Imię]])</f>
        <v>FIEDOROWICZ Janina</v>
      </c>
      <c r="B1083" t="s">
        <v>9</v>
      </c>
      <c r="C1083" t="s">
        <v>1839</v>
      </c>
      <c r="D1083">
        <v>2025</v>
      </c>
      <c r="E1083" t="s">
        <v>1428</v>
      </c>
      <c r="F1083" t="s">
        <v>1840</v>
      </c>
      <c r="G1083" t="s">
        <v>1841</v>
      </c>
      <c r="H1083" s="1">
        <v>38985</v>
      </c>
      <c r="I1083" t="s">
        <v>17</v>
      </c>
    </row>
    <row r="1084" spans="1:10" x14ac:dyDescent="0.25">
      <c r="A1084" t="str">
        <f>_xlfn.TEXTJOIN(" ",1,Licencje[[#This Row],[Nazwisko]],Licencje[[#This Row],[Imię]])</f>
        <v>DOMEJKO Alicja</v>
      </c>
      <c r="B1084" t="s">
        <v>9</v>
      </c>
      <c r="C1084" t="s">
        <v>1842</v>
      </c>
      <c r="D1084">
        <v>2025</v>
      </c>
      <c r="E1084" t="s">
        <v>1498</v>
      </c>
      <c r="F1084" t="s">
        <v>1843</v>
      </c>
      <c r="G1084" t="s">
        <v>22</v>
      </c>
      <c r="H1084" s="1">
        <v>39703</v>
      </c>
      <c r="I1084" t="s">
        <v>17</v>
      </c>
    </row>
    <row r="1085" spans="1:10" x14ac:dyDescent="0.25">
      <c r="A1085" t="str">
        <f>_xlfn.TEXTJOIN(" ",1,Licencje[[#This Row],[Nazwisko]],Licencje[[#This Row],[Imię]])</f>
        <v>BIEŁOWIEŻEC Zuzanna</v>
      </c>
      <c r="B1085" t="s">
        <v>9</v>
      </c>
      <c r="C1085" t="s">
        <v>1844</v>
      </c>
      <c r="D1085">
        <v>2025</v>
      </c>
      <c r="E1085" t="s">
        <v>1498</v>
      </c>
      <c r="F1085" t="s">
        <v>1845</v>
      </c>
      <c r="G1085" t="s">
        <v>23</v>
      </c>
      <c r="H1085" s="1">
        <v>39729</v>
      </c>
      <c r="I1085" t="s">
        <v>17</v>
      </c>
    </row>
    <row r="1086" spans="1:10" x14ac:dyDescent="0.25">
      <c r="A1086" t="str">
        <f>_xlfn.TEXTJOIN(" ",1,Licencje[[#This Row],[Nazwisko]],Licencje[[#This Row],[Imię]])</f>
        <v>KISIELEWSKA Kaja</v>
      </c>
      <c r="B1086" t="s">
        <v>9</v>
      </c>
      <c r="C1086" t="s">
        <v>1846</v>
      </c>
      <c r="D1086">
        <v>2025</v>
      </c>
      <c r="E1086" t="s">
        <v>1436</v>
      </c>
      <c r="F1086" t="s">
        <v>1847</v>
      </c>
      <c r="G1086" t="s">
        <v>25</v>
      </c>
      <c r="H1086" s="1">
        <v>39590</v>
      </c>
      <c r="I1086" t="s">
        <v>26</v>
      </c>
      <c r="J1086" t="s">
        <v>27</v>
      </c>
    </row>
    <row r="1087" spans="1:10" x14ac:dyDescent="0.25">
      <c r="A1087" t="str">
        <f>_xlfn.TEXTJOIN(" ",1,Licencje[[#This Row],[Nazwisko]],Licencje[[#This Row],[Imię]])</f>
        <v>RUSINIAK Norbert</v>
      </c>
      <c r="B1087" t="s">
        <v>14</v>
      </c>
      <c r="C1087" t="s">
        <v>1848</v>
      </c>
      <c r="D1087">
        <v>2025</v>
      </c>
      <c r="E1087" t="s">
        <v>1441</v>
      </c>
      <c r="F1087" t="s">
        <v>1849</v>
      </c>
      <c r="G1087" t="s">
        <v>1474</v>
      </c>
      <c r="H1087" s="1">
        <v>40093</v>
      </c>
      <c r="I1087" t="s">
        <v>26</v>
      </c>
      <c r="J1087" t="s">
        <v>1850</v>
      </c>
    </row>
    <row r="1088" spans="1:10" x14ac:dyDescent="0.25">
      <c r="A1088" t="str">
        <f>_xlfn.TEXTJOIN(" ",1,Licencje[[#This Row],[Nazwisko]],Licencje[[#This Row],[Imię]])</f>
        <v>SAKOWICZ Judyta</v>
      </c>
      <c r="B1088" t="s">
        <v>9</v>
      </c>
      <c r="C1088" t="s">
        <v>28</v>
      </c>
      <c r="D1088">
        <v>2025</v>
      </c>
      <c r="E1088" t="s">
        <v>1395</v>
      </c>
      <c r="F1088" t="s">
        <v>29</v>
      </c>
      <c r="G1088" t="s">
        <v>30</v>
      </c>
      <c r="H1088" s="1">
        <v>40859</v>
      </c>
      <c r="I1088" t="s">
        <v>26</v>
      </c>
      <c r="J1088" t="s">
        <v>27</v>
      </c>
    </row>
    <row r="1089" spans="1:10" x14ac:dyDescent="0.25">
      <c r="A1089" t="str">
        <f>_xlfn.TEXTJOIN(" ",1,Licencje[[#This Row],[Nazwisko]],Licencje[[#This Row],[Imię]])</f>
        <v>SZTAFA Filip</v>
      </c>
      <c r="B1089" t="s">
        <v>14</v>
      </c>
      <c r="C1089" t="s">
        <v>1851</v>
      </c>
      <c r="D1089">
        <v>2025</v>
      </c>
      <c r="E1089" t="s">
        <v>1436</v>
      </c>
      <c r="F1089" t="s">
        <v>1852</v>
      </c>
      <c r="G1089" t="s">
        <v>31</v>
      </c>
      <c r="H1089" s="1">
        <v>39472</v>
      </c>
      <c r="I1089" t="s">
        <v>26</v>
      </c>
      <c r="J1089" t="s">
        <v>1853</v>
      </c>
    </row>
    <row r="1090" spans="1:10" x14ac:dyDescent="0.25">
      <c r="A1090" t="str">
        <f>_xlfn.TEXTJOIN(" ",1,Licencje[[#This Row],[Nazwisko]],Licencje[[#This Row],[Imię]])</f>
        <v>PALENCEUSZ Dominik</v>
      </c>
      <c r="B1090" t="s">
        <v>14</v>
      </c>
      <c r="C1090" t="s">
        <v>1854</v>
      </c>
      <c r="D1090">
        <v>2025</v>
      </c>
      <c r="E1090" t="s">
        <v>1428</v>
      </c>
      <c r="F1090" t="s">
        <v>1658</v>
      </c>
      <c r="G1090" t="s">
        <v>1855</v>
      </c>
      <c r="H1090" s="1">
        <v>38903</v>
      </c>
      <c r="I1090" t="s">
        <v>33</v>
      </c>
    </row>
    <row r="1091" spans="1:10" x14ac:dyDescent="0.25">
      <c r="A1091" t="str">
        <f>_xlfn.TEXTJOIN(" ",1,Licencje[[#This Row],[Nazwisko]],Licencje[[#This Row],[Imię]])</f>
        <v>SELLIER Kamila</v>
      </c>
      <c r="B1091" t="s">
        <v>9</v>
      </c>
      <c r="C1091" t="s">
        <v>1856</v>
      </c>
      <c r="D1091">
        <v>2025</v>
      </c>
      <c r="E1091" t="s">
        <v>1422</v>
      </c>
      <c r="F1091" t="s">
        <v>1827</v>
      </c>
      <c r="G1091" t="s">
        <v>1407</v>
      </c>
      <c r="H1091" s="1">
        <v>36628</v>
      </c>
      <c r="I1091" t="s">
        <v>45</v>
      </c>
    </row>
    <row r="1092" spans="1:10" x14ac:dyDescent="0.25">
      <c r="A1092" t="str">
        <f>_xlfn.TEXTJOIN(" ",1,Licencje[[#This Row],[Nazwisko]],Licencje[[#This Row],[Imię]])</f>
        <v>KOTOWSKA Marta</v>
      </c>
      <c r="B1092" t="s">
        <v>9</v>
      </c>
      <c r="C1092" t="s">
        <v>1857</v>
      </c>
      <c r="D1092">
        <v>2025</v>
      </c>
      <c r="E1092" t="s">
        <v>1481</v>
      </c>
      <c r="F1092" t="s">
        <v>46</v>
      </c>
      <c r="G1092" t="s">
        <v>1674</v>
      </c>
      <c r="H1092" s="1">
        <v>38896</v>
      </c>
      <c r="I1092" t="s">
        <v>45</v>
      </c>
    </row>
    <row r="1093" spans="1:10" x14ac:dyDescent="0.25">
      <c r="A1093" t="str">
        <f>_xlfn.TEXTJOIN(" ",1,Licencje[[#This Row],[Nazwisko]],Licencje[[#This Row],[Imię]])</f>
        <v>DOŁKOWSKI Jakub</v>
      </c>
      <c r="B1093" t="s">
        <v>14</v>
      </c>
      <c r="C1093" t="s">
        <v>1858</v>
      </c>
      <c r="D1093">
        <v>2025</v>
      </c>
      <c r="E1093" t="s">
        <v>1481</v>
      </c>
      <c r="F1093" t="s">
        <v>1859</v>
      </c>
      <c r="G1093" t="s">
        <v>47</v>
      </c>
      <c r="H1093" s="1">
        <v>38733</v>
      </c>
      <c r="I1093" t="s">
        <v>45</v>
      </c>
      <c r="J1093" t="s">
        <v>1860</v>
      </c>
    </row>
    <row r="1094" spans="1:10" x14ac:dyDescent="0.25">
      <c r="A1094" t="str">
        <f>_xlfn.TEXTJOIN(" ",1,Licencje[[#This Row],[Nazwisko]],Licencje[[#This Row],[Imię]])</f>
        <v>DOŁKOWSKI Mateusz</v>
      </c>
      <c r="B1094" t="s">
        <v>14</v>
      </c>
      <c r="C1094" t="s">
        <v>1861</v>
      </c>
      <c r="D1094">
        <v>2025</v>
      </c>
      <c r="E1094" t="s">
        <v>1481</v>
      </c>
      <c r="F1094" t="s">
        <v>1859</v>
      </c>
      <c r="G1094" t="s">
        <v>48</v>
      </c>
      <c r="H1094" s="1">
        <v>38733</v>
      </c>
      <c r="I1094" t="s">
        <v>45</v>
      </c>
      <c r="J1094" t="s">
        <v>1860</v>
      </c>
    </row>
    <row r="1095" spans="1:10" x14ac:dyDescent="0.25">
      <c r="A1095" t="str">
        <f>_xlfn.TEXTJOIN(" ",1,Licencje[[#This Row],[Nazwisko]],Licencje[[#This Row],[Imię]])</f>
        <v>KOPACZ Michał</v>
      </c>
      <c r="B1095" t="s">
        <v>14</v>
      </c>
      <c r="C1095" t="s">
        <v>1862</v>
      </c>
      <c r="D1095">
        <v>2025</v>
      </c>
      <c r="E1095" t="s">
        <v>1445</v>
      </c>
      <c r="F1095" t="s">
        <v>1863</v>
      </c>
      <c r="G1095" t="s">
        <v>49</v>
      </c>
      <c r="H1095" s="1">
        <v>38006</v>
      </c>
      <c r="I1095" t="s">
        <v>50</v>
      </c>
    </row>
    <row r="1096" spans="1:10" x14ac:dyDescent="0.25">
      <c r="A1096" t="str">
        <f>_xlfn.TEXTJOIN(" ",1,Licencje[[#This Row],[Nazwisko]],Licencje[[#This Row],[Imię]])</f>
        <v>MAKUCH Adam</v>
      </c>
      <c r="B1096" t="s">
        <v>14</v>
      </c>
      <c r="C1096" t="s">
        <v>1864</v>
      </c>
      <c r="D1096">
        <v>2025</v>
      </c>
      <c r="E1096" t="s">
        <v>1428</v>
      </c>
      <c r="F1096" t="s">
        <v>1865</v>
      </c>
      <c r="G1096" t="s">
        <v>55</v>
      </c>
      <c r="H1096" s="1">
        <v>38985</v>
      </c>
      <c r="I1096" t="s">
        <v>33</v>
      </c>
    </row>
    <row r="1097" spans="1:10" x14ac:dyDescent="0.25">
      <c r="A1097" t="str">
        <f>_xlfn.TEXTJOIN(" ",1,Licencje[[#This Row],[Nazwisko]],Licencje[[#This Row],[Imię]])</f>
        <v>MICHALSKA Nicola</v>
      </c>
      <c r="B1097" t="s">
        <v>9</v>
      </c>
      <c r="C1097" t="s">
        <v>3142</v>
      </c>
      <c r="D1097">
        <v>2025</v>
      </c>
      <c r="E1097" t="s">
        <v>1441</v>
      </c>
      <c r="F1097" t="s">
        <v>56</v>
      </c>
      <c r="G1097" t="s">
        <v>3143</v>
      </c>
      <c r="H1097" s="1">
        <v>40145</v>
      </c>
      <c r="I1097" t="s">
        <v>1376</v>
      </c>
    </row>
    <row r="1098" spans="1:10" x14ac:dyDescent="0.25">
      <c r="A1098" t="str">
        <f>_xlfn.TEXTJOIN(" ",1,Licencje[[#This Row],[Nazwisko]],Licencje[[#This Row],[Imię]])</f>
        <v>SAWICKA Lidia</v>
      </c>
      <c r="B1098" t="s">
        <v>9</v>
      </c>
      <c r="C1098" t="s">
        <v>1866</v>
      </c>
      <c r="D1098">
        <v>2025</v>
      </c>
      <c r="E1098" t="s">
        <v>1481</v>
      </c>
      <c r="F1098" t="s">
        <v>1867</v>
      </c>
      <c r="G1098" t="s">
        <v>57</v>
      </c>
      <c r="H1098" s="1">
        <v>38730</v>
      </c>
      <c r="I1098" t="s">
        <v>1071</v>
      </c>
      <c r="J1098" t="s">
        <v>1581</v>
      </c>
    </row>
    <row r="1099" spans="1:10" x14ac:dyDescent="0.25">
      <c r="A1099" t="str">
        <f>_xlfn.TEXTJOIN(" ",1,Licencje[[#This Row],[Nazwisko]],Licencje[[#This Row],[Imię]])</f>
        <v>KUCHTA Karolina</v>
      </c>
      <c r="B1099" t="s">
        <v>9</v>
      </c>
      <c r="C1099" t="s">
        <v>1869</v>
      </c>
      <c r="D1099">
        <v>2025</v>
      </c>
      <c r="E1099" t="s">
        <v>1498</v>
      </c>
      <c r="F1099" t="s">
        <v>1870</v>
      </c>
      <c r="G1099" t="s">
        <v>58</v>
      </c>
      <c r="H1099" s="1">
        <v>39726</v>
      </c>
      <c r="I1099" t="s">
        <v>1071</v>
      </c>
      <c r="J1099" t="s">
        <v>1581</v>
      </c>
    </row>
    <row r="1100" spans="1:10" x14ac:dyDescent="0.25">
      <c r="A1100" t="str">
        <f>_xlfn.TEXTJOIN(" ",1,Licencje[[#This Row],[Nazwisko]],Licencje[[#This Row],[Imię]])</f>
        <v>PIOTROWSKA Olga</v>
      </c>
      <c r="B1100" t="s">
        <v>9</v>
      </c>
      <c r="C1100" t="s">
        <v>1871</v>
      </c>
      <c r="D1100">
        <v>2025</v>
      </c>
      <c r="E1100" t="s">
        <v>1422</v>
      </c>
      <c r="F1100" t="s">
        <v>1872</v>
      </c>
      <c r="G1100" t="s">
        <v>83</v>
      </c>
      <c r="H1100" s="1">
        <v>36437</v>
      </c>
      <c r="I1100" t="s">
        <v>1488</v>
      </c>
      <c r="J1100" t="s">
        <v>1489</v>
      </c>
    </row>
    <row r="1101" spans="1:10" x14ac:dyDescent="0.25">
      <c r="A1101" t="str">
        <f>_xlfn.TEXTJOIN(" ",1,Licencje[[#This Row],[Nazwisko]],Licencje[[#This Row],[Imię]])</f>
        <v>WERYSZKO Lena</v>
      </c>
      <c r="B1101" t="s">
        <v>9</v>
      </c>
      <c r="C1101" t="s">
        <v>1873</v>
      </c>
      <c r="D1101">
        <v>2025</v>
      </c>
      <c r="E1101" t="s">
        <v>1498</v>
      </c>
      <c r="F1101" t="s">
        <v>1874</v>
      </c>
      <c r="G1101" t="s">
        <v>87</v>
      </c>
      <c r="H1101" s="1">
        <v>39709</v>
      </c>
      <c r="I1101" t="s">
        <v>98</v>
      </c>
      <c r="J1101" t="s">
        <v>1424</v>
      </c>
    </row>
    <row r="1102" spans="1:10" x14ac:dyDescent="0.25">
      <c r="A1102" t="str">
        <f>_xlfn.TEXTJOIN(" ",1,Licencje[[#This Row],[Nazwisko]],Licencje[[#This Row],[Imię]])</f>
        <v>SZCZEPAŃSKI Antoni</v>
      </c>
      <c r="B1102" t="s">
        <v>14</v>
      </c>
      <c r="C1102" t="s">
        <v>99</v>
      </c>
      <c r="D1102">
        <v>2025</v>
      </c>
      <c r="E1102" t="s">
        <v>21</v>
      </c>
      <c r="F1102" t="s">
        <v>100</v>
      </c>
      <c r="G1102" t="s">
        <v>85</v>
      </c>
      <c r="H1102" s="1">
        <v>41375</v>
      </c>
      <c r="I1102" t="s">
        <v>98</v>
      </c>
      <c r="J1102" t="s">
        <v>342</v>
      </c>
    </row>
    <row r="1103" spans="1:10" x14ac:dyDescent="0.25">
      <c r="A1103" t="str">
        <f>_xlfn.TEXTJOIN(" ",1,Licencje[[#This Row],[Nazwisko]],Licencje[[#This Row],[Imię]])</f>
        <v>STRZYŻ Liliana</v>
      </c>
      <c r="B1103" t="s">
        <v>9</v>
      </c>
      <c r="C1103" t="s">
        <v>102</v>
      </c>
      <c r="D1103">
        <v>2025</v>
      </c>
      <c r="E1103" t="s">
        <v>1395</v>
      </c>
      <c r="F1103" t="s">
        <v>103</v>
      </c>
      <c r="G1103" t="s">
        <v>104</v>
      </c>
      <c r="H1103" s="1">
        <v>40795</v>
      </c>
      <c r="I1103" t="s">
        <v>98</v>
      </c>
      <c r="J1103" t="s">
        <v>682</v>
      </c>
    </row>
    <row r="1104" spans="1:10" x14ac:dyDescent="0.25">
      <c r="A1104" t="str">
        <f>_xlfn.TEXTJOIN(" ",1,Licencje[[#This Row],[Nazwisko]],Licencje[[#This Row],[Imię]])</f>
        <v>LUDWICKA Antonina</v>
      </c>
      <c r="B1104" t="s">
        <v>9</v>
      </c>
      <c r="C1104" t="s">
        <v>106</v>
      </c>
      <c r="D1104">
        <v>2025</v>
      </c>
      <c r="E1104" t="s">
        <v>1395</v>
      </c>
      <c r="F1104" t="s">
        <v>107</v>
      </c>
      <c r="G1104" t="s">
        <v>108</v>
      </c>
      <c r="H1104" s="1">
        <v>40942</v>
      </c>
      <c r="I1104" t="s">
        <v>98</v>
      </c>
      <c r="J1104" t="s">
        <v>504</v>
      </c>
    </row>
    <row r="1105" spans="1:10" x14ac:dyDescent="0.25">
      <c r="A1105" t="str">
        <f>_xlfn.TEXTJOIN(" ",1,Licencje[[#This Row],[Nazwisko]],Licencje[[#This Row],[Imię]])</f>
        <v>MADEJ Bartosz</v>
      </c>
      <c r="B1105" t="s">
        <v>14</v>
      </c>
      <c r="C1105" t="s">
        <v>1875</v>
      </c>
      <c r="D1105">
        <v>2025</v>
      </c>
      <c r="E1105" t="s">
        <v>1398</v>
      </c>
      <c r="F1105" t="s">
        <v>1876</v>
      </c>
      <c r="G1105" t="s">
        <v>113</v>
      </c>
      <c r="H1105" s="1">
        <v>40607</v>
      </c>
      <c r="I1105" t="s">
        <v>98</v>
      </c>
      <c r="J1105" t="s">
        <v>1877</v>
      </c>
    </row>
    <row r="1106" spans="1:10" x14ac:dyDescent="0.25">
      <c r="A1106" t="str">
        <f>_xlfn.TEXTJOIN(" ",1,Licencje[[#This Row],[Nazwisko]],Licencje[[#This Row],[Imię]])</f>
        <v>BYLINKA Mateusz</v>
      </c>
      <c r="B1106" t="s">
        <v>14</v>
      </c>
      <c r="C1106" t="s">
        <v>1878</v>
      </c>
      <c r="D1106">
        <v>2025</v>
      </c>
      <c r="E1106" t="s">
        <v>1398</v>
      </c>
      <c r="F1106" t="s">
        <v>1879</v>
      </c>
      <c r="G1106" t="s">
        <v>48</v>
      </c>
      <c r="H1106" s="1">
        <v>40471</v>
      </c>
      <c r="I1106" t="s">
        <v>114</v>
      </c>
      <c r="J1106" t="s">
        <v>895</v>
      </c>
    </row>
    <row r="1107" spans="1:10" x14ac:dyDescent="0.25">
      <c r="A1107" t="str">
        <f>_xlfn.TEXTJOIN(" ",1,Licencje[[#This Row],[Nazwisko]],Licencje[[#This Row],[Imię]])</f>
        <v>KAŁOWSKA Zofia</v>
      </c>
      <c r="B1107" t="s">
        <v>9</v>
      </c>
      <c r="C1107" t="s">
        <v>119</v>
      </c>
      <c r="D1107">
        <v>2025</v>
      </c>
      <c r="E1107" t="s">
        <v>1395</v>
      </c>
      <c r="F1107" t="s">
        <v>120</v>
      </c>
      <c r="G1107" t="s">
        <v>72</v>
      </c>
      <c r="H1107" s="1">
        <v>40727</v>
      </c>
      <c r="I1107" t="s">
        <v>118</v>
      </c>
      <c r="J1107" t="s">
        <v>121</v>
      </c>
    </row>
    <row r="1108" spans="1:10" x14ac:dyDescent="0.25">
      <c r="A1108" t="str">
        <f>_xlfn.TEXTJOIN(" ",1,Licencje[[#This Row],[Nazwisko]],Licencje[[#This Row],[Imię]])</f>
        <v>WĘGLARSKA Lena</v>
      </c>
      <c r="B1108" t="s">
        <v>9</v>
      </c>
      <c r="C1108" t="s">
        <v>1880</v>
      </c>
      <c r="D1108">
        <v>2025</v>
      </c>
      <c r="E1108" t="s">
        <v>1498</v>
      </c>
      <c r="F1108" t="s">
        <v>1881</v>
      </c>
      <c r="G1108" t="s">
        <v>87</v>
      </c>
      <c r="H1108" s="1">
        <v>39714</v>
      </c>
      <c r="I1108" t="s">
        <v>50</v>
      </c>
      <c r="J1108" t="s">
        <v>54</v>
      </c>
    </row>
    <row r="1109" spans="1:10" x14ac:dyDescent="0.25">
      <c r="A1109" t="str">
        <f>_xlfn.TEXTJOIN(" ",1,Licencje[[#This Row],[Nazwisko]],Licencje[[#This Row],[Imię]])</f>
        <v>ŚLUSARSKI Miłosz</v>
      </c>
      <c r="B1109" t="s">
        <v>14</v>
      </c>
      <c r="C1109" t="s">
        <v>1882</v>
      </c>
      <c r="D1109">
        <v>2025</v>
      </c>
      <c r="E1109" t="s">
        <v>1498</v>
      </c>
      <c r="F1109" t="s">
        <v>1883</v>
      </c>
      <c r="G1109" t="s">
        <v>67</v>
      </c>
      <c r="H1109" s="1">
        <v>39706</v>
      </c>
      <c r="I1109" t="s">
        <v>50</v>
      </c>
      <c r="J1109" t="s">
        <v>54</v>
      </c>
    </row>
    <row r="1110" spans="1:10" x14ac:dyDescent="0.25">
      <c r="A1110" t="str">
        <f>_xlfn.TEXTJOIN(" ",1,Licencje[[#This Row],[Nazwisko]],Licencje[[#This Row],[Imię]])</f>
        <v>SUROWIEC Aleksandra</v>
      </c>
      <c r="B1110" t="s">
        <v>9</v>
      </c>
      <c r="C1110" t="s">
        <v>1884</v>
      </c>
      <c r="D1110">
        <v>2025</v>
      </c>
      <c r="E1110" t="s">
        <v>1441</v>
      </c>
      <c r="F1110" t="s">
        <v>1885</v>
      </c>
      <c r="G1110" t="s">
        <v>19</v>
      </c>
      <c r="H1110" s="1">
        <v>40008</v>
      </c>
      <c r="I1110" t="s">
        <v>50</v>
      </c>
      <c r="J1110" t="s">
        <v>54</v>
      </c>
    </row>
    <row r="1111" spans="1:10" x14ac:dyDescent="0.25">
      <c r="A1111" t="str">
        <f>_xlfn.TEXTJOIN(" ",1,Licencje[[#This Row],[Nazwisko]],Licencje[[#This Row],[Imię]])</f>
        <v>WYMYSŁO Bartłomiej</v>
      </c>
      <c r="B1111" t="s">
        <v>14</v>
      </c>
      <c r="C1111" t="s">
        <v>1886</v>
      </c>
      <c r="D1111">
        <v>2025</v>
      </c>
      <c r="E1111" t="s">
        <v>1436</v>
      </c>
      <c r="F1111" t="s">
        <v>1887</v>
      </c>
      <c r="G1111" t="s">
        <v>34</v>
      </c>
      <c r="H1111" s="1">
        <v>39571</v>
      </c>
      <c r="I1111" t="s">
        <v>50</v>
      </c>
      <c r="J1111" t="s">
        <v>1766</v>
      </c>
    </row>
    <row r="1112" spans="1:10" x14ac:dyDescent="0.25">
      <c r="A1112" t="str">
        <f>_xlfn.TEXTJOIN(" ",1,Licencje[[#This Row],[Nazwisko]],Licencje[[#This Row],[Imię]])</f>
        <v>TURLIK Patrycja</v>
      </c>
      <c r="B1112" t="s">
        <v>9</v>
      </c>
      <c r="C1112" t="s">
        <v>1888</v>
      </c>
      <c r="D1112">
        <v>2025</v>
      </c>
      <c r="E1112" t="s">
        <v>1498</v>
      </c>
      <c r="F1112" t="s">
        <v>1889</v>
      </c>
      <c r="G1112" t="s">
        <v>53</v>
      </c>
      <c r="H1112" s="1">
        <v>39689</v>
      </c>
      <c r="I1112" t="s">
        <v>50</v>
      </c>
      <c r="J1112" t="s">
        <v>54</v>
      </c>
    </row>
    <row r="1113" spans="1:10" x14ac:dyDescent="0.25">
      <c r="A1113" t="str">
        <f>_xlfn.TEXTJOIN(" ",1,Licencje[[#This Row],[Nazwisko]],Licencje[[#This Row],[Imię]])</f>
        <v>WOJTASIK Iga</v>
      </c>
      <c r="B1113" t="s">
        <v>9</v>
      </c>
      <c r="C1113" t="s">
        <v>1890</v>
      </c>
      <c r="D1113">
        <v>2025</v>
      </c>
      <c r="E1113" t="s">
        <v>1422</v>
      </c>
      <c r="F1113" t="s">
        <v>1891</v>
      </c>
      <c r="G1113" t="s">
        <v>123</v>
      </c>
      <c r="H1113" s="1">
        <v>36705</v>
      </c>
      <c r="I1113" t="s">
        <v>1488</v>
      </c>
      <c r="J1113" t="s">
        <v>1489</v>
      </c>
    </row>
    <row r="1114" spans="1:10" x14ac:dyDescent="0.25">
      <c r="A1114" t="str">
        <f>_xlfn.TEXTJOIN(" ",1,Licencje[[#This Row],[Nazwisko]],Licencje[[#This Row],[Imię]])</f>
        <v>LEGĘNCKI Wiktor</v>
      </c>
      <c r="B1114" t="s">
        <v>14</v>
      </c>
      <c r="C1114" t="s">
        <v>134</v>
      </c>
      <c r="D1114">
        <v>2025</v>
      </c>
      <c r="E1114" t="s">
        <v>1395</v>
      </c>
      <c r="F1114" t="s">
        <v>135</v>
      </c>
      <c r="G1114" t="s">
        <v>39</v>
      </c>
      <c r="H1114" s="1">
        <v>40831</v>
      </c>
      <c r="I1114" t="s">
        <v>97</v>
      </c>
      <c r="J1114" t="s">
        <v>330</v>
      </c>
    </row>
    <row r="1115" spans="1:10" x14ac:dyDescent="0.25">
      <c r="A1115" t="str">
        <f>_xlfn.TEXTJOIN(" ",1,Licencje[[#This Row],[Nazwisko]],Licencje[[#This Row],[Imię]])</f>
        <v>BIERNACKA Anna</v>
      </c>
      <c r="B1115" t="s">
        <v>9</v>
      </c>
      <c r="C1115" t="s">
        <v>1892</v>
      </c>
      <c r="D1115">
        <v>2025</v>
      </c>
      <c r="E1115" t="s">
        <v>1398</v>
      </c>
      <c r="F1115" t="s">
        <v>1893</v>
      </c>
      <c r="G1115" t="s">
        <v>13</v>
      </c>
      <c r="H1115" s="1">
        <v>40603</v>
      </c>
      <c r="I1115" t="s">
        <v>140</v>
      </c>
      <c r="J1115" t="s">
        <v>162</v>
      </c>
    </row>
    <row r="1116" spans="1:10" x14ac:dyDescent="0.25">
      <c r="A1116" t="str">
        <f>_xlfn.TEXTJOIN(" ",1,Licencje[[#This Row],[Nazwisko]],Licencje[[#This Row],[Imię]])</f>
        <v>SITNIK Kamil</v>
      </c>
      <c r="B1116" t="s">
        <v>14</v>
      </c>
      <c r="C1116" t="s">
        <v>1894</v>
      </c>
      <c r="D1116">
        <v>2025</v>
      </c>
      <c r="E1116" t="s">
        <v>1514</v>
      </c>
      <c r="F1116" t="s">
        <v>1895</v>
      </c>
      <c r="G1116" t="s">
        <v>1896</v>
      </c>
      <c r="H1116" s="1">
        <v>38509</v>
      </c>
      <c r="I1116" t="s">
        <v>141</v>
      </c>
    </row>
    <row r="1117" spans="1:10" x14ac:dyDescent="0.25">
      <c r="A1117" t="str">
        <f>_xlfn.TEXTJOIN(" ",1,Licencje[[#This Row],[Nazwisko]],Licencje[[#This Row],[Imię]])</f>
        <v>KULA Magdalena</v>
      </c>
      <c r="B1117" t="s">
        <v>9</v>
      </c>
      <c r="C1117" t="s">
        <v>1897</v>
      </c>
      <c r="D1117">
        <v>2025</v>
      </c>
      <c r="E1117" t="s">
        <v>1428</v>
      </c>
      <c r="F1117" t="s">
        <v>1898</v>
      </c>
      <c r="G1117" t="s">
        <v>93</v>
      </c>
      <c r="H1117" s="1">
        <v>38899</v>
      </c>
      <c r="I1117" t="s">
        <v>142</v>
      </c>
      <c r="J1117" t="s">
        <v>143</v>
      </c>
    </row>
    <row r="1118" spans="1:10" x14ac:dyDescent="0.25">
      <c r="A1118" t="str">
        <f>_xlfn.TEXTJOIN(" ",1,Licencje[[#This Row],[Nazwisko]],Licencje[[#This Row],[Imię]])</f>
        <v>KOCAN Zuzanna</v>
      </c>
      <c r="B1118" t="s">
        <v>9</v>
      </c>
      <c r="C1118" t="s">
        <v>144</v>
      </c>
      <c r="D1118">
        <v>2025</v>
      </c>
      <c r="E1118" t="s">
        <v>1395</v>
      </c>
      <c r="F1118" t="s">
        <v>145</v>
      </c>
      <c r="G1118" t="s">
        <v>23</v>
      </c>
      <c r="H1118" s="1">
        <v>40872</v>
      </c>
      <c r="I1118" t="s">
        <v>142</v>
      </c>
      <c r="J1118" t="s">
        <v>309</v>
      </c>
    </row>
    <row r="1119" spans="1:10" x14ac:dyDescent="0.25">
      <c r="A1119" t="str">
        <f>_xlfn.TEXTJOIN(" ",1,Licencje[[#This Row],[Nazwisko]],Licencje[[#This Row],[Imię]])</f>
        <v>WODZYŃSKA Maria</v>
      </c>
      <c r="B1119" t="s">
        <v>9</v>
      </c>
      <c r="C1119" t="s">
        <v>1899</v>
      </c>
      <c r="D1119">
        <v>2025</v>
      </c>
      <c r="E1119" t="s">
        <v>1398</v>
      </c>
      <c r="F1119" t="s">
        <v>1900</v>
      </c>
      <c r="G1119" t="s">
        <v>146</v>
      </c>
      <c r="H1119" s="1">
        <v>40714</v>
      </c>
      <c r="I1119" t="s">
        <v>142</v>
      </c>
      <c r="J1119" t="s">
        <v>143</v>
      </c>
    </row>
    <row r="1120" spans="1:10" x14ac:dyDescent="0.25">
      <c r="A1120" t="str">
        <f>_xlfn.TEXTJOIN(" ",1,Licencje[[#This Row],[Nazwisko]],Licencje[[#This Row],[Imię]])</f>
        <v>IWANEK Alicja</v>
      </c>
      <c r="B1120" t="s">
        <v>9</v>
      </c>
      <c r="C1120" t="s">
        <v>147</v>
      </c>
      <c r="D1120">
        <v>2025</v>
      </c>
      <c r="E1120" t="s">
        <v>1395</v>
      </c>
      <c r="F1120" t="s">
        <v>148</v>
      </c>
      <c r="G1120" t="s">
        <v>22</v>
      </c>
      <c r="H1120" s="1">
        <v>40781</v>
      </c>
      <c r="I1120" t="s">
        <v>142</v>
      </c>
      <c r="J1120" t="s">
        <v>143</v>
      </c>
    </row>
    <row r="1121" spans="1:10" x14ac:dyDescent="0.25">
      <c r="A1121" t="str">
        <f>_xlfn.TEXTJOIN(" ",1,Licencje[[#This Row],[Nazwisko]],Licencje[[#This Row],[Imię]])</f>
        <v>CHMURA Stanisław</v>
      </c>
      <c r="B1121" t="s">
        <v>14</v>
      </c>
      <c r="C1121" t="s">
        <v>149</v>
      </c>
      <c r="D1121">
        <v>2025</v>
      </c>
      <c r="E1121" t="s">
        <v>1395</v>
      </c>
      <c r="F1121" t="s">
        <v>150</v>
      </c>
      <c r="G1121" t="s">
        <v>62</v>
      </c>
      <c r="H1121" s="1">
        <v>40914</v>
      </c>
      <c r="I1121" t="s">
        <v>142</v>
      </c>
      <c r="J1121" t="s">
        <v>175</v>
      </c>
    </row>
    <row r="1122" spans="1:10" x14ac:dyDescent="0.25">
      <c r="A1122" t="str">
        <f>_xlfn.TEXTJOIN(" ",1,Licencje[[#This Row],[Nazwisko]],Licencje[[#This Row],[Imię]])</f>
        <v>POLNY Kacper</v>
      </c>
      <c r="B1122" t="s">
        <v>14</v>
      </c>
      <c r="C1122" t="s">
        <v>1901</v>
      </c>
      <c r="D1122">
        <v>2025</v>
      </c>
      <c r="E1122" t="s">
        <v>1441</v>
      </c>
      <c r="F1122" t="s">
        <v>1902</v>
      </c>
      <c r="G1122" t="s">
        <v>70</v>
      </c>
      <c r="H1122" s="1">
        <v>40169</v>
      </c>
      <c r="I1122" t="s">
        <v>151</v>
      </c>
      <c r="J1122" t="s">
        <v>1805</v>
      </c>
    </row>
    <row r="1123" spans="1:10" x14ac:dyDescent="0.25">
      <c r="A1123" t="str">
        <f>_xlfn.TEXTJOIN(" ",1,Licencje[[#This Row],[Nazwisko]],Licencje[[#This Row],[Imię]])</f>
        <v>JABRZYK Antonina</v>
      </c>
      <c r="B1123" t="s">
        <v>9</v>
      </c>
      <c r="C1123" t="s">
        <v>152</v>
      </c>
      <c r="D1123">
        <v>2025</v>
      </c>
      <c r="E1123" t="s">
        <v>1395</v>
      </c>
      <c r="F1123" t="s">
        <v>153</v>
      </c>
      <c r="G1123" t="s">
        <v>108</v>
      </c>
      <c r="H1123" s="1">
        <v>40832</v>
      </c>
      <c r="I1123" t="s">
        <v>50</v>
      </c>
      <c r="J1123" t="s">
        <v>54</v>
      </c>
    </row>
    <row r="1124" spans="1:10" x14ac:dyDescent="0.25">
      <c r="A1124" t="str">
        <f>_xlfn.TEXTJOIN(" ",1,Licencje[[#This Row],[Nazwisko]],Licencje[[#This Row],[Imię]])</f>
        <v>JABŁOŃSKI Franciszek</v>
      </c>
      <c r="B1124" t="s">
        <v>14</v>
      </c>
      <c r="C1124" t="s">
        <v>1903</v>
      </c>
      <c r="D1124">
        <v>2025</v>
      </c>
      <c r="E1124" t="s">
        <v>1441</v>
      </c>
      <c r="F1124" t="s">
        <v>1904</v>
      </c>
      <c r="G1124" t="s">
        <v>157</v>
      </c>
      <c r="H1124" s="1">
        <v>40140</v>
      </c>
      <c r="I1124" t="s">
        <v>50</v>
      </c>
      <c r="J1124" t="s">
        <v>1766</v>
      </c>
    </row>
    <row r="1125" spans="1:10" x14ac:dyDescent="0.25">
      <c r="A1125" t="str">
        <f>_xlfn.TEXTJOIN(" ",1,Licencje[[#This Row],[Nazwisko]],Licencje[[#This Row],[Imię]])</f>
        <v>GAWLAK Maria</v>
      </c>
      <c r="B1125" t="s">
        <v>9</v>
      </c>
      <c r="C1125" t="s">
        <v>1905</v>
      </c>
      <c r="D1125">
        <v>2025</v>
      </c>
      <c r="E1125" t="s">
        <v>1398</v>
      </c>
      <c r="F1125" t="s">
        <v>161</v>
      </c>
      <c r="G1125" t="s">
        <v>146</v>
      </c>
      <c r="H1125" s="1">
        <v>40676</v>
      </c>
      <c r="I1125" t="s">
        <v>323</v>
      </c>
      <c r="J1125" t="s">
        <v>324</v>
      </c>
    </row>
    <row r="1126" spans="1:10" x14ac:dyDescent="0.25">
      <c r="A1126" t="str">
        <f>_xlfn.TEXTJOIN(" ",1,Licencje[[#This Row],[Nazwisko]],Licencje[[#This Row],[Imię]])</f>
        <v>YÜKSEK Zuzanna</v>
      </c>
      <c r="B1126" t="s">
        <v>9</v>
      </c>
      <c r="C1126" t="s">
        <v>1906</v>
      </c>
      <c r="D1126">
        <v>2025</v>
      </c>
      <c r="E1126" t="s">
        <v>1441</v>
      </c>
      <c r="F1126" t="s">
        <v>1907</v>
      </c>
      <c r="G1126" t="s">
        <v>23</v>
      </c>
      <c r="H1126" s="1">
        <v>40352</v>
      </c>
      <c r="I1126" t="s">
        <v>45</v>
      </c>
    </row>
    <row r="1127" spans="1:10" x14ac:dyDescent="0.25">
      <c r="A1127" t="str">
        <f>_xlfn.TEXTJOIN(" ",1,Licencje[[#This Row],[Nazwisko]],Licencje[[#This Row],[Imię]])</f>
        <v>ROMANOWSKA Maria</v>
      </c>
      <c r="B1127" t="s">
        <v>9</v>
      </c>
      <c r="C1127" t="s">
        <v>1908</v>
      </c>
      <c r="D1127">
        <v>2025</v>
      </c>
      <c r="E1127" t="s">
        <v>1436</v>
      </c>
      <c r="F1127" t="s">
        <v>1909</v>
      </c>
      <c r="G1127" t="s">
        <v>146</v>
      </c>
      <c r="H1127" s="1">
        <v>39506</v>
      </c>
      <c r="I1127" t="s">
        <v>45</v>
      </c>
    </row>
    <row r="1128" spans="1:10" x14ac:dyDescent="0.25">
      <c r="A1128" t="str">
        <f>_xlfn.TEXTJOIN(" ",1,Licencje[[#This Row],[Nazwisko]],Licencje[[#This Row],[Imię]])</f>
        <v>BIELICKA Natalia</v>
      </c>
      <c r="B1128" t="s">
        <v>9</v>
      </c>
      <c r="C1128" t="s">
        <v>1910</v>
      </c>
      <c r="D1128">
        <v>2025</v>
      </c>
      <c r="E1128" t="s">
        <v>1428</v>
      </c>
      <c r="F1128" t="s">
        <v>1911</v>
      </c>
      <c r="G1128" t="s">
        <v>43</v>
      </c>
      <c r="H1128" s="1">
        <v>38993</v>
      </c>
      <c r="I1128" t="s">
        <v>45</v>
      </c>
    </row>
    <row r="1129" spans="1:10" x14ac:dyDescent="0.25">
      <c r="A1129" t="str">
        <f>_xlfn.TEXTJOIN(" ",1,Licencje[[#This Row],[Nazwisko]],Licencje[[#This Row],[Imię]])</f>
        <v>FOKS Bartłomiej</v>
      </c>
      <c r="B1129" t="s">
        <v>14</v>
      </c>
      <c r="C1129" t="s">
        <v>1912</v>
      </c>
      <c r="D1129">
        <v>2025</v>
      </c>
      <c r="E1129" t="s">
        <v>1436</v>
      </c>
      <c r="F1129" t="s">
        <v>1534</v>
      </c>
      <c r="G1129" t="s">
        <v>34</v>
      </c>
      <c r="H1129" s="1">
        <v>39280</v>
      </c>
      <c r="I1129" t="s">
        <v>1415</v>
      </c>
    </row>
    <row r="1130" spans="1:10" x14ac:dyDescent="0.25">
      <c r="A1130" t="str">
        <f>_xlfn.TEXTJOIN(" ",1,Licencje[[#This Row],[Nazwisko]],Licencje[[#This Row],[Imię]])</f>
        <v>KOPER Piotr</v>
      </c>
      <c r="B1130" t="s">
        <v>14</v>
      </c>
      <c r="C1130" t="s">
        <v>1913</v>
      </c>
      <c r="D1130">
        <v>2025</v>
      </c>
      <c r="E1130" t="s">
        <v>1428</v>
      </c>
      <c r="F1130" t="s">
        <v>1914</v>
      </c>
      <c r="G1130" t="s">
        <v>90</v>
      </c>
      <c r="H1130" s="1">
        <v>39212</v>
      </c>
      <c r="I1130" t="s">
        <v>1415</v>
      </c>
    </row>
    <row r="1131" spans="1:10" x14ac:dyDescent="0.25">
      <c r="A1131" t="str">
        <f>_xlfn.TEXTJOIN(" ",1,Licencje[[#This Row],[Nazwisko]],Licencje[[#This Row],[Imię]])</f>
        <v>CICHOCKI Alan</v>
      </c>
      <c r="B1131" t="s">
        <v>14</v>
      </c>
      <c r="C1131" t="s">
        <v>1915</v>
      </c>
      <c r="D1131">
        <v>2025</v>
      </c>
      <c r="E1131" t="s">
        <v>1498</v>
      </c>
      <c r="F1131" t="s">
        <v>364</v>
      </c>
      <c r="G1131" t="s">
        <v>1916</v>
      </c>
      <c r="H1131" s="1">
        <v>39678</v>
      </c>
      <c r="I1131" t="s">
        <v>97</v>
      </c>
      <c r="J1131" t="s">
        <v>124</v>
      </c>
    </row>
    <row r="1132" spans="1:10" x14ac:dyDescent="0.25">
      <c r="A1132" t="str">
        <f>_xlfn.TEXTJOIN(" ",1,Licencje[[#This Row],[Nazwisko]],Licencje[[#This Row],[Imię]])</f>
        <v>JAWORSKA Antonina</v>
      </c>
      <c r="B1132" t="s">
        <v>9</v>
      </c>
      <c r="C1132" t="s">
        <v>365</v>
      </c>
      <c r="D1132">
        <v>2025</v>
      </c>
      <c r="E1132" t="s">
        <v>1395</v>
      </c>
      <c r="F1132" t="s">
        <v>366</v>
      </c>
      <c r="G1132" t="s">
        <v>108</v>
      </c>
      <c r="H1132" s="1">
        <v>41065</v>
      </c>
      <c r="I1132" t="s">
        <v>97</v>
      </c>
      <c r="J1132" t="s">
        <v>124</v>
      </c>
    </row>
    <row r="1133" spans="1:10" x14ac:dyDescent="0.25">
      <c r="A1133" t="str">
        <f>_xlfn.TEXTJOIN(" ",1,Licencje[[#This Row],[Nazwisko]],Licencje[[#This Row],[Imię]])</f>
        <v>SKIMINA Wojciech</v>
      </c>
      <c r="B1133" t="s">
        <v>14</v>
      </c>
      <c r="C1133" t="s">
        <v>1917</v>
      </c>
      <c r="D1133">
        <v>2025</v>
      </c>
      <c r="E1133" t="s">
        <v>1398</v>
      </c>
      <c r="F1133" t="s">
        <v>1918</v>
      </c>
      <c r="G1133" t="s">
        <v>94</v>
      </c>
      <c r="H1133" s="1">
        <v>40612</v>
      </c>
      <c r="I1133" t="s">
        <v>517</v>
      </c>
      <c r="J1133" t="s">
        <v>518</v>
      </c>
    </row>
    <row r="1134" spans="1:10" x14ac:dyDescent="0.25">
      <c r="A1134" t="str">
        <f>_xlfn.TEXTJOIN(" ",1,Licencje[[#This Row],[Nazwisko]],Licencje[[#This Row],[Imię]])</f>
        <v>MARCINKOWSKI Aleks</v>
      </c>
      <c r="B1134" t="s">
        <v>14</v>
      </c>
      <c r="C1134" t="s">
        <v>367</v>
      </c>
      <c r="D1134">
        <v>2025</v>
      </c>
      <c r="E1134" t="s">
        <v>21</v>
      </c>
      <c r="F1134" t="s">
        <v>368</v>
      </c>
      <c r="G1134" t="s">
        <v>369</v>
      </c>
      <c r="H1134" s="1">
        <v>41267</v>
      </c>
      <c r="I1134" t="s">
        <v>142</v>
      </c>
      <c r="J1134" t="s">
        <v>309</v>
      </c>
    </row>
    <row r="1135" spans="1:10" x14ac:dyDescent="0.25">
      <c r="A1135" t="str">
        <f>_xlfn.TEXTJOIN(" ",1,Licencje[[#This Row],[Nazwisko]],Licencje[[#This Row],[Imię]])</f>
        <v>LEWICKA Maja</v>
      </c>
      <c r="B1135" t="s">
        <v>9</v>
      </c>
      <c r="C1135" t="s">
        <v>370</v>
      </c>
      <c r="D1135">
        <v>2025</v>
      </c>
      <c r="E1135" t="s">
        <v>1395</v>
      </c>
      <c r="F1135" t="s">
        <v>371</v>
      </c>
      <c r="G1135" t="s">
        <v>11</v>
      </c>
      <c r="H1135" s="1">
        <v>40744</v>
      </c>
      <c r="I1135" t="s">
        <v>140</v>
      </c>
      <c r="J1135" t="s">
        <v>162</v>
      </c>
    </row>
    <row r="1136" spans="1:10" x14ac:dyDescent="0.25">
      <c r="A1136" t="str">
        <f>_xlfn.TEXTJOIN(" ",1,Licencje[[#This Row],[Nazwisko]],Licencje[[#This Row],[Imię]])</f>
        <v>MAZUR Nikola</v>
      </c>
      <c r="B1136" t="s">
        <v>9</v>
      </c>
      <c r="C1136" t="s">
        <v>1919</v>
      </c>
      <c r="D1136">
        <v>2025</v>
      </c>
      <c r="E1136" t="s">
        <v>1422</v>
      </c>
      <c r="F1136" t="s">
        <v>256</v>
      </c>
      <c r="G1136" t="s">
        <v>125</v>
      </c>
      <c r="H1136" s="1">
        <v>35008</v>
      </c>
      <c r="I1136" t="s">
        <v>45</v>
      </c>
    </row>
    <row r="1137" spans="1:10" x14ac:dyDescent="0.25">
      <c r="A1137" t="str">
        <f>_xlfn.TEXTJOIN(" ",1,Licencje[[#This Row],[Nazwisko]],Licencje[[#This Row],[Imię]])</f>
        <v>GĄSIENICA-ROJ Sebastian</v>
      </c>
      <c r="B1137" t="s">
        <v>14</v>
      </c>
      <c r="C1137" t="s">
        <v>372</v>
      </c>
      <c r="D1137">
        <v>2025</v>
      </c>
      <c r="E1137" t="s">
        <v>1395</v>
      </c>
      <c r="F1137" t="s">
        <v>2247</v>
      </c>
      <c r="G1137" t="s">
        <v>170</v>
      </c>
      <c r="H1137" s="1">
        <v>40952</v>
      </c>
      <c r="I1137" t="s">
        <v>130</v>
      </c>
      <c r="J1137" t="s">
        <v>373</v>
      </c>
    </row>
    <row r="1138" spans="1:10" x14ac:dyDescent="0.25">
      <c r="A1138" t="str">
        <f>_xlfn.TEXTJOIN(" ",1,Licencje[[#This Row],[Nazwisko]],Licencje[[#This Row],[Imię]])</f>
        <v>ŁUKASZCZYK Gloria</v>
      </c>
      <c r="B1138" t="s">
        <v>9</v>
      </c>
      <c r="C1138" t="s">
        <v>374</v>
      </c>
      <c r="D1138">
        <v>2025</v>
      </c>
      <c r="E1138" t="s">
        <v>21</v>
      </c>
      <c r="F1138" t="s">
        <v>117</v>
      </c>
      <c r="G1138" t="s">
        <v>242</v>
      </c>
      <c r="H1138" s="1">
        <v>41146</v>
      </c>
      <c r="I1138" t="s">
        <v>323</v>
      </c>
      <c r="J1138" t="s">
        <v>324</v>
      </c>
    </row>
    <row r="1139" spans="1:10" x14ac:dyDescent="0.25">
      <c r="A1139" t="str">
        <f>_xlfn.TEXTJOIN(" ",1,Licencje[[#This Row],[Nazwisko]],Licencje[[#This Row],[Imię]])</f>
        <v>BORYCKA Barbara</v>
      </c>
      <c r="B1139" t="s">
        <v>9</v>
      </c>
      <c r="C1139" t="s">
        <v>1922</v>
      </c>
      <c r="D1139">
        <v>2025</v>
      </c>
      <c r="E1139" t="s">
        <v>1428</v>
      </c>
      <c r="F1139" t="s">
        <v>1923</v>
      </c>
      <c r="G1139" t="s">
        <v>375</v>
      </c>
      <c r="H1139" s="1">
        <v>39143</v>
      </c>
      <c r="I1139" t="s">
        <v>130</v>
      </c>
      <c r="J1139" t="s">
        <v>1924</v>
      </c>
    </row>
    <row r="1140" spans="1:10" x14ac:dyDescent="0.25">
      <c r="A1140" t="str">
        <f>_xlfn.TEXTJOIN(" ",1,Licencje[[#This Row],[Nazwisko]],Licencje[[#This Row],[Imię]])</f>
        <v>BURAKOWSKA Antonina</v>
      </c>
      <c r="B1140" t="s">
        <v>9</v>
      </c>
      <c r="C1140" t="s">
        <v>376</v>
      </c>
      <c r="D1140">
        <v>2025</v>
      </c>
      <c r="E1140" t="s">
        <v>15</v>
      </c>
      <c r="F1140" t="s">
        <v>377</v>
      </c>
      <c r="G1140" t="s">
        <v>108</v>
      </c>
      <c r="H1140" s="1">
        <v>41879</v>
      </c>
      <c r="I1140" t="s">
        <v>17</v>
      </c>
    </row>
    <row r="1141" spans="1:10" x14ac:dyDescent="0.25">
      <c r="A1141" t="str">
        <f>_xlfn.TEXTJOIN(" ",1,Licencje[[#This Row],[Nazwisko]],Licencje[[#This Row],[Imię]])</f>
        <v>ŚMIGIELSKA Matylda</v>
      </c>
      <c r="B1141" t="s">
        <v>9</v>
      </c>
      <c r="C1141" t="s">
        <v>1925</v>
      </c>
      <c r="D1141">
        <v>2025</v>
      </c>
      <c r="E1141" t="s">
        <v>1398</v>
      </c>
      <c r="F1141" t="s">
        <v>1926</v>
      </c>
      <c r="G1141" t="s">
        <v>1927</v>
      </c>
      <c r="H1141" s="1">
        <v>40554</v>
      </c>
      <c r="I1141" t="s">
        <v>1376</v>
      </c>
    </row>
    <row r="1142" spans="1:10" x14ac:dyDescent="0.25">
      <c r="A1142" t="str">
        <f>_xlfn.TEXTJOIN(" ",1,Licencje[[#This Row],[Nazwisko]],Licencje[[#This Row],[Imię]])</f>
        <v>SIEK Bartłomiej</v>
      </c>
      <c r="B1142" t="s">
        <v>14</v>
      </c>
      <c r="C1142" t="s">
        <v>1928</v>
      </c>
      <c r="D1142">
        <v>2025</v>
      </c>
      <c r="E1142" t="s">
        <v>1514</v>
      </c>
      <c r="F1142" t="s">
        <v>1929</v>
      </c>
      <c r="G1142" t="s">
        <v>34</v>
      </c>
      <c r="H1142" s="1">
        <v>38464</v>
      </c>
      <c r="I1142" t="s">
        <v>1415</v>
      </c>
    </row>
    <row r="1143" spans="1:10" x14ac:dyDescent="0.25">
      <c r="A1143" t="str">
        <f>_xlfn.TEXTJOIN(" ",1,Licencje[[#This Row],[Nazwisko]],Licencje[[#This Row],[Imię]])</f>
        <v>LEWANDOWSKA Zuzanna</v>
      </c>
      <c r="B1143" t="s">
        <v>9</v>
      </c>
      <c r="C1143" t="s">
        <v>1930</v>
      </c>
      <c r="D1143">
        <v>2025</v>
      </c>
      <c r="E1143" t="s">
        <v>1398</v>
      </c>
      <c r="F1143" t="s">
        <v>163</v>
      </c>
      <c r="G1143" t="s">
        <v>23</v>
      </c>
      <c r="H1143" s="1">
        <v>40558</v>
      </c>
      <c r="I1143" t="s">
        <v>140</v>
      </c>
      <c r="J1143" t="s">
        <v>162</v>
      </c>
    </row>
    <row r="1144" spans="1:10" x14ac:dyDescent="0.25">
      <c r="A1144" t="str">
        <f>_xlfn.TEXTJOIN(" ",1,Licencje[[#This Row],[Nazwisko]],Licencje[[#This Row],[Imię]])</f>
        <v>BOGDANOWICZ Agnieszka</v>
      </c>
      <c r="B1144" t="s">
        <v>9</v>
      </c>
      <c r="C1144" t="s">
        <v>1931</v>
      </c>
      <c r="D1144">
        <v>2025</v>
      </c>
      <c r="E1144" t="s">
        <v>1514</v>
      </c>
      <c r="F1144" t="s">
        <v>164</v>
      </c>
      <c r="G1144" t="s">
        <v>129</v>
      </c>
      <c r="H1144" s="1">
        <v>38387</v>
      </c>
      <c r="I1144" t="s">
        <v>33</v>
      </c>
    </row>
    <row r="1145" spans="1:10" x14ac:dyDescent="0.25">
      <c r="A1145" t="str">
        <f>_xlfn.TEXTJOIN(" ",1,Licencje[[#This Row],[Nazwisko]],Licencje[[#This Row],[Imię]])</f>
        <v>DAKOWICZ Adrianna</v>
      </c>
      <c r="B1145" t="s">
        <v>9</v>
      </c>
      <c r="C1145" t="s">
        <v>3144</v>
      </c>
      <c r="D1145">
        <v>2025</v>
      </c>
      <c r="E1145" t="s">
        <v>1514</v>
      </c>
      <c r="F1145" t="s">
        <v>3145</v>
      </c>
      <c r="G1145" t="s">
        <v>167</v>
      </c>
      <c r="H1145" s="1">
        <v>38419</v>
      </c>
      <c r="I1145" t="s">
        <v>33</v>
      </c>
    </row>
    <row r="1146" spans="1:10" x14ac:dyDescent="0.25">
      <c r="A1146" t="str">
        <f>_xlfn.TEXTJOIN(" ",1,Licencje[[#This Row],[Nazwisko]],Licencje[[#This Row],[Imię]])</f>
        <v>KUROWSKI Oskar</v>
      </c>
      <c r="B1146" t="s">
        <v>14</v>
      </c>
      <c r="C1146" t="s">
        <v>1932</v>
      </c>
      <c r="D1146">
        <v>2025</v>
      </c>
      <c r="E1146" t="s">
        <v>1481</v>
      </c>
      <c r="F1146" t="s">
        <v>1933</v>
      </c>
      <c r="G1146" t="s">
        <v>169</v>
      </c>
      <c r="H1146" s="1">
        <v>38546</v>
      </c>
      <c r="I1146" t="s">
        <v>33</v>
      </c>
    </row>
    <row r="1147" spans="1:10" x14ac:dyDescent="0.25">
      <c r="A1147" t="str">
        <f>_xlfn.TEXTJOIN(" ",1,Licencje[[#This Row],[Nazwisko]],Licencje[[#This Row],[Imię]])</f>
        <v>SUT Jakub</v>
      </c>
      <c r="B1147" t="s">
        <v>14</v>
      </c>
      <c r="C1147" t="s">
        <v>1934</v>
      </c>
      <c r="D1147">
        <v>2025</v>
      </c>
      <c r="E1147" t="s">
        <v>1514</v>
      </c>
      <c r="F1147" t="s">
        <v>1935</v>
      </c>
      <c r="G1147" t="s">
        <v>47</v>
      </c>
      <c r="H1147" s="1">
        <v>38246</v>
      </c>
      <c r="I1147" t="s">
        <v>1415</v>
      </c>
    </row>
    <row r="1148" spans="1:10" x14ac:dyDescent="0.25">
      <c r="A1148" t="str">
        <f>_xlfn.TEXTJOIN(" ",1,Licencje[[#This Row],[Nazwisko]],Licencje[[#This Row],[Imię]])</f>
        <v>KOGUT Julia</v>
      </c>
      <c r="B1148" t="s">
        <v>9</v>
      </c>
      <c r="C1148" t="s">
        <v>1936</v>
      </c>
      <c r="D1148">
        <v>2025</v>
      </c>
      <c r="E1148" t="s">
        <v>1436</v>
      </c>
      <c r="F1148" t="s">
        <v>1937</v>
      </c>
      <c r="G1148" t="s">
        <v>64</v>
      </c>
      <c r="H1148" s="1">
        <v>39584</v>
      </c>
      <c r="I1148" t="s">
        <v>12</v>
      </c>
    </row>
    <row r="1149" spans="1:10" x14ac:dyDescent="0.25">
      <c r="A1149" t="str">
        <f>_xlfn.TEXTJOIN(" ",1,Licencje[[#This Row],[Nazwisko]],Licencje[[#This Row],[Imię]])</f>
        <v>WACHOWSKI Karol</v>
      </c>
      <c r="B1149" t="s">
        <v>14</v>
      </c>
      <c r="C1149" t="s">
        <v>1938</v>
      </c>
      <c r="D1149">
        <v>2025</v>
      </c>
      <c r="E1149" t="s">
        <v>1441</v>
      </c>
      <c r="F1149" t="s">
        <v>1939</v>
      </c>
      <c r="G1149" t="s">
        <v>172</v>
      </c>
      <c r="H1149" s="1">
        <v>40249</v>
      </c>
      <c r="I1149" t="s">
        <v>151</v>
      </c>
      <c r="J1149" t="s">
        <v>3146</v>
      </c>
    </row>
    <row r="1150" spans="1:10" x14ac:dyDescent="0.25">
      <c r="A1150" t="str">
        <f>_xlfn.TEXTJOIN(" ",1,Licencje[[#This Row],[Nazwisko]],Licencje[[#This Row],[Imię]])</f>
        <v>TUCHARZ Michał</v>
      </c>
      <c r="B1150" t="s">
        <v>14</v>
      </c>
      <c r="C1150" t="s">
        <v>1940</v>
      </c>
      <c r="D1150">
        <v>2025</v>
      </c>
      <c r="E1150" t="s">
        <v>1498</v>
      </c>
      <c r="F1150" t="s">
        <v>1941</v>
      </c>
      <c r="G1150" t="s">
        <v>49</v>
      </c>
      <c r="H1150" s="1">
        <v>39638</v>
      </c>
      <c r="I1150" t="s">
        <v>89</v>
      </c>
    </row>
    <row r="1151" spans="1:10" x14ac:dyDescent="0.25">
      <c r="A1151" t="str">
        <f>_xlfn.TEXTJOIN(" ",1,Licencje[[#This Row],[Nazwisko]],Licencje[[#This Row],[Imię]])</f>
        <v>WĘCŁAWEK Kryspin</v>
      </c>
      <c r="B1151" t="s">
        <v>14</v>
      </c>
      <c r="C1151" t="s">
        <v>1942</v>
      </c>
      <c r="D1151">
        <v>2025</v>
      </c>
      <c r="E1151" t="s">
        <v>1498</v>
      </c>
      <c r="F1151" t="s">
        <v>1943</v>
      </c>
      <c r="G1151" t="s">
        <v>1944</v>
      </c>
      <c r="H1151" s="1">
        <v>39818</v>
      </c>
      <c r="I1151" t="s">
        <v>142</v>
      </c>
      <c r="J1151" t="s">
        <v>143</v>
      </c>
    </row>
    <row r="1152" spans="1:10" x14ac:dyDescent="0.25">
      <c r="A1152" t="str">
        <f>_xlfn.TEXTJOIN(" ",1,Licencje[[#This Row],[Nazwisko]],Licencje[[#This Row],[Imię]])</f>
        <v>PUŁAWSKI Jakub</v>
      </c>
      <c r="B1152" t="s">
        <v>14</v>
      </c>
      <c r="C1152" t="s">
        <v>1945</v>
      </c>
      <c r="D1152">
        <v>2025</v>
      </c>
      <c r="E1152" t="s">
        <v>1498</v>
      </c>
      <c r="F1152" t="s">
        <v>326</v>
      </c>
      <c r="G1152" t="s">
        <v>47</v>
      </c>
      <c r="H1152" s="1">
        <v>39804</v>
      </c>
      <c r="I1152" t="s">
        <v>142</v>
      </c>
      <c r="J1152" t="s">
        <v>177</v>
      </c>
    </row>
    <row r="1153" spans="1:10" x14ac:dyDescent="0.25">
      <c r="A1153" t="str">
        <f>_xlfn.TEXTJOIN(" ",1,Licencje[[#This Row],[Nazwisko]],Licencje[[#This Row],[Imię]])</f>
        <v>KOCAN Przemysław</v>
      </c>
      <c r="B1153" t="s">
        <v>14</v>
      </c>
      <c r="C1153" t="s">
        <v>1946</v>
      </c>
      <c r="D1153">
        <v>2025</v>
      </c>
      <c r="E1153" t="s">
        <v>1441</v>
      </c>
      <c r="F1153" t="s">
        <v>145</v>
      </c>
      <c r="G1153" t="s">
        <v>1644</v>
      </c>
      <c r="H1153" s="1">
        <v>40175</v>
      </c>
      <c r="I1153" t="s">
        <v>142</v>
      </c>
      <c r="J1153" t="s">
        <v>1947</v>
      </c>
    </row>
    <row r="1154" spans="1:10" x14ac:dyDescent="0.25">
      <c r="A1154" t="str">
        <f>_xlfn.TEXTJOIN(" ",1,Licencje[[#This Row],[Nazwisko]],Licencje[[#This Row],[Imię]])</f>
        <v>DOBRZYNSKI Olaf</v>
      </c>
      <c r="B1154" t="s">
        <v>14</v>
      </c>
      <c r="C1154" t="s">
        <v>1948</v>
      </c>
      <c r="D1154">
        <v>2025</v>
      </c>
      <c r="E1154" t="s">
        <v>1428</v>
      </c>
      <c r="F1154" t="s">
        <v>1949</v>
      </c>
      <c r="G1154" t="s">
        <v>76</v>
      </c>
      <c r="H1154" s="1">
        <v>38945</v>
      </c>
      <c r="I1154" t="s">
        <v>1376</v>
      </c>
    </row>
    <row r="1155" spans="1:10" x14ac:dyDescent="0.25">
      <c r="A1155" t="str">
        <f>_xlfn.TEXTJOIN(" ",1,Licencje[[#This Row],[Nazwisko]],Licencje[[#This Row],[Imię]])</f>
        <v>DUDA Julia</v>
      </c>
      <c r="B1155" t="s">
        <v>9</v>
      </c>
      <c r="C1155" t="s">
        <v>1375</v>
      </c>
      <c r="D1155">
        <v>2025</v>
      </c>
      <c r="E1155" t="s">
        <v>21</v>
      </c>
      <c r="F1155" t="s">
        <v>495</v>
      </c>
      <c r="G1155" t="s">
        <v>64</v>
      </c>
      <c r="H1155" s="1">
        <v>41176</v>
      </c>
      <c r="I1155" t="s">
        <v>1376</v>
      </c>
    </row>
    <row r="1156" spans="1:10" x14ac:dyDescent="0.25">
      <c r="A1156" t="str">
        <f>_xlfn.TEXTJOIN(" ",1,Licencje[[#This Row],[Nazwisko]],Licencje[[#This Row],[Imię]])</f>
        <v>FRĄCZAK Filip</v>
      </c>
      <c r="B1156" t="s">
        <v>14</v>
      </c>
      <c r="C1156" t="s">
        <v>3147</v>
      </c>
      <c r="D1156">
        <v>2025</v>
      </c>
      <c r="E1156" t="s">
        <v>1436</v>
      </c>
      <c r="F1156" t="s">
        <v>1951</v>
      </c>
      <c r="G1156" t="s">
        <v>31</v>
      </c>
      <c r="H1156" s="1">
        <v>39519</v>
      </c>
      <c r="I1156" t="s">
        <v>1376</v>
      </c>
    </row>
    <row r="1157" spans="1:10" x14ac:dyDescent="0.25">
      <c r="A1157" t="str">
        <f>_xlfn.TEXTJOIN(" ",1,Licencje[[#This Row],[Nazwisko]],Licencje[[#This Row],[Imię]])</f>
        <v>FRĄCZAK Iga</v>
      </c>
      <c r="B1157" t="s">
        <v>9</v>
      </c>
      <c r="C1157" t="s">
        <v>1950</v>
      </c>
      <c r="D1157">
        <v>2025</v>
      </c>
      <c r="E1157" t="s">
        <v>1398</v>
      </c>
      <c r="F1157" t="s">
        <v>1951</v>
      </c>
      <c r="G1157" t="s">
        <v>123</v>
      </c>
      <c r="H1157" s="1">
        <v>40640</v>
      </c>
      <c r="I1157" t="s">
        <v>1376</v>
      </c>
    </row>
    <row r="1158" spans="1:10" x14ac:dyDescent="0.25">
      <c r="A1158" t="str">
        <f>_xlfn.TEXTJOIN(" ",1,Licencje[[#This Row],[Nazwisko]],Licencje[[#This Row],[Imię]])</f>
        <v>KOC Antoni</v>
      </c>
      <c r="B1158" t="s">
        <v>14</v>
      </c>
      <c r="C1158" t="s">
        <v>3148</v>
      </c>
      <c r="D1158">
        <v>2025</v>
      </c>
      <c r="E1158" t="s">
        <v>1395</v>
      </c>
      <c r="F1158" t="s">
        <v>3149</v>
      </c>
      <c r="G1158" t="s">
        <v>85</v>
      </c>
      <c r="H1158" s="1">
        <v>41021</v>
      </c>
      <c r="I1158" t="s">
        <v>1376</v>
      </c>
    </row>
    <row r="1159" spans="1:10" x14ac:dyDescent="0.25">
      <c r="A1159" t="str">
        <f>_xlfn.TEXTJOIN(" ",1,Licencje[[#This Row],[Nazwisko]],Licencje[[#This Row],[Imię]])</f>
        <v>STAŃDO Maciej</v>
      </c>
      <c r="B1159" t="s">
        <v>14</v>
      </c>
      <c r="C1159" t="s">
        <v>1952</v>
      </c>
      <c r="D1159">
        <v>2025</v>
      </c>
      <c r="E1159" t="s">
        <v>1436</v>
      </c>
      <c r="F1159" t="s">
        <v>1953</v>
      </c>
      <c r="G1159" t="s">
        <v>75</v>
      </c>
      <c r="H1159" s="1">
        <v>39475</v>
      </c>
      <c r="I1159" t="s">
        <v>97</v>
      </c>
      <c r="J1159" t="s">
        <v>180</v>
      </c>
    </row>
    <row r="1160" spans="1:10" x14ac:dyDescent="0.25">
      <c r="A1160" t="str">
        <f>_xlfn.TEXTJOIN(" ",1,Licencje[[#This Row],[Nazwisko]],Licencje[[#This Row],[Imię]])</f>
        <v>OBIREK Hanna</v>
      </c>
      <c r="B1160" t="s">
        <v>9</v>
      </c>
      <c r="C1160" t="s">
        <v>1954</v>
      </c>
      <c r="D1160">
        <v>2025</v>
      </c>
      <c r="E1160" t="s">
        <v>1441</v>
      </c>
      <c r="F1160" t="s">
        <v>1955</v>
      </c>
      <c r="G1160" t="s">
        <v>122</v>
      </c>
      <c r="H1160" s="1">
        <v>40246</v>
      </c>
      <c r="I1160" t="s">
        <v>97</v>
      </c>
      <c r="J1160" t="s">
        <v>181</v>
      </c>
    </row>
    <row r="1161" spans="1:10" x14ac:dyDescent="0.25">
      <c r="A1161" t="str">
        <f>_xlfn.TEXTJOIN(" ",1,Licencje[[#This Row],[Nazwisko]],Licencje[[#This Row],[Imię]])</f>
        <v>MODZELEWSKI Jan</v>
      </c>
      <c r="B1161" t="s">
        <v>14</v>
      </c>
      <c r="C1161" t="s">
        <v>1956</v>
      </c>
      <c r="D1161">
        <v>2025</v>
      </c>
      <c r="E1161" t="s">
        <v>1398</v>
      </c>
      <c r="F1161" t="s">
        <v>1957</v>
      </c>
      <c r="G1161" t="s">
        <v>165</v>
      </c>
      <c r="H1161" s="1">
        <v>40445</v>
      </c>
      <c r="I1161" t="s">
        <v>97</v>
      </c>
      <c r="J1161" t="s">
        <v>54</v>
      </c>
    </row>
    <row r="1162" spans="1:10" x14ac:dyDescent="0.25">
      <c r="A1162" t="str">
        <f>_xlfn.TEXTJOIN(" ",1,Licencje[[#This Row],[Nazwisko]],Licencje[[#This Row],[Imię]])</f>
        <v>ŻYTKO Michał</v>
      </c>
      <c r="B1162" t="s">
        <v>14</v>
      </c>
      <c r="C1162" t="s">
        <v>1958</v>
      </c>
      <c r="D1162">
        <v>2025</v>
      </c>
      <c r="E1162" t="s">
        <v>1398</v>
      </c>
      <c r="F1162" t="s">
        <v>1959</v>
      </c>
      <c r="G1162" t="s">
        <v>49</v>
      </c>
      <c r="H1162" s="1">
        <v>40640</v>
      </c>
      <c r="I1162" t="s">
        <v>1071</v>
      </c>
      <c r="J1162" t="s">
        <v>895</v>
      </c>
    </row>
    <row r="1163" spans="1:10" x14ac:dyDescent="0.25">
      <c r="A1163" t="str">
        <f>_xlfn.TEXTJOIN(" ",1,Licencje[[#This Row],[Nazwisko]],Licencje[[#This Row],[Imię]])</f>
        <v>BOKSZA Martyna</v>
      </c>
      <c r="B1163" t="s">
        <v>9</v>
      </c>
      <c r="C1163" t="s">
        <v>1961</v>
      </c>
      <c r="D1163">
        <v>2025</v>
      </c>
      <c r="E1163" t="s">
        <v>1428</v>
      </c>
      <c r="F1163" t="s">
        <v>1962</v>
      </c>
      <c r="G1163" t="s">
        <v>73</v>
      </c>
      <c r="H1163" s="1">
        <v>39077</v>
      </c>
      <c r="I1163" t="s">
        <v>50</v>
      </c>
      <c r="J1163" t="s">
        <v>54</v>
      </c>
    </row>
    <row r="1164" spans="1:10" x14ac:dyDescent="0.25">
      <c r="A1164" t="str">
        <f>_xlfn.TEXTJOIN(" ",1,Licencje[[#This Row],[Nazwisko]],Licencje[[#This Row],[Imię]])</f>
        <v>NOWAK Klementyna</v>
      </c>
      <c r="B1164" t="s">
        <v>9</v>
      </c>
      <c r="C1164" t="s">
        <v>1963</v>
      </c>
      <c r="D1164">
        <v>2025</v>
      </c>
      <c r="E1164" t="s">
        <v>1498</v>
      </c>
      <c r="F1164" t="s">
        <v>188</v>
      </c>
      <c r="G1164" t="s">
        <v>1964</v>
      </c>
      <c r="H1164" s="1">
        <v>39968</v>
      </c>
      <c r="I1164" t="s">
        <v>50</v>
      </c>
      <c r="J1164" t="s">
        <v>1965</v>
      </c>
    </row>
    <row r="1165" spans="1:10" x14ac:dyDescent="0.25">
      <c r="A1165" t="str">
        <f>_xlfn.TEXTJOIN(" ",1,Licencje[[#This Row],[Nazwisko]],Licencje[[#This Row],[Imię]])</f>
        <v>BIELAS Mikołaj</v>
      </c>
      <c r="B1165" t="s">
        <v>14</v>
      </c>
      <c r="C1165" t="s">
        <v>1966</v>
      </c>
      <c r="D1165">
        <v>2025</v>
      </c>
      <c r="E1165" t="s">
        <v>1481</v>
      </c>
      <c r="F1165" t="s">
        <v>1967</v>
      </c>
      <c r="G1165" t="s">
        <v>133</v>
      </c>
      <c r="H1165" s="1">
        <v>38692</v>
      </c>
      <c r="I1165" t="s">
        <v>50</v>
      </c>
      <c r="J1165" t="s">
        <v>1766</v>
      </c>
    </row>
    <row r="1166" spans="1:10" x14ac:dyDescent="0.25">
      <c r="A1166" t="str">
        <f>_xlfn.TEXTJOIN(" ",1,Licencje[[#This Row],[Nazwisko]],Licencje[[#This Row],[Imię]])</f>
        <v>OFICJALSKI Gaweł</v>
      </c>
      <c r="B1166" t="s">
        <v>14</v>
      </c>
      <c r="C1166" t="s">
        <v>1968</v>
      </c>
      <c r="D1166">
        <v>2025</v>
      </c>
      <c r="E1166" t="s">
        <v>1422</v>
      </c>
      <c r="F1166" t="s">
        <v>1969</v>
      </c>
      <c r="G1166" t="s">
        <v>1970</v>
      </c>
      <c r="H1166" s="1">
        <v>36136</v>
      </c>
      <c r="I1166" t="s">
        <v>1488</v>
      </c>
      <c r="J1166" t="s">
        <v>1489</v>
      </c>
    </row>
    <row r="1167" spans="1:10" x14ac:dyDescent="0.25">
      <c r="A1167" t="str">
        <f>_xlfn.TEXTJOIN(" ",1,Licencje[[#This Row],[Nazwisko]],Licencje[[#This Row],[Imię]])</f>
        <v>DYMKOWSKA Urszula</v>
      </c>
      <c r="B1167" t="s">
        <v>9</v>
      </c>
      <c r="C1167" t="s">
        <v>1971</v>
      </c>
      <c r="D1167">
        <v>2025</v>
      </c>
      <c r="E1167" t="s">
        <v>1436</v>
      </c>
      <c r="F1167" t="s">
        <v>1972</v>
      </c>
      <c r="G1167" t="s">
        <v>193</v>
      </c>
      <c r="H1167" s="1">
        <v>39521</v>
      </c>
      <c r="I1167" t="s">
        <v>96</v>
      </c>
      <c r="J1167" t="s">
        <v>1973</v>
      </c>
    </row>
    <row r="1168" spans="1:10" x14ac:dyDescent="0.25">
      <c r="A1168" t="str">
        <f>_xlfn.TEXTJOIN(" ",1,Licencje[[#This Row],[Nazwisko]],Licencje[[#This Row],[Imię]])</f>
        <v>SZEWCZYK Victoria</v>
      </c>
      <c r="B1168" t="s">
        <v>9</v>
      </c>
      <c r="C1168" t="s">
        <v>1974</v>
      </c>
      <c r="D1168">
        <v>2025</v>
      </c>
      <c r="E1168" t="s">
        <v>1436</v>
      </c>
      <c r="F1168" t="s">
        <v>197</v>
      </c>
      <c r="G1168" t="s">
        <v>1740</v>
      </c>
      <c r="H1168" s="1">
        <v>39624</v>
      </c>
      <c r="I1168" t="s">
        <v>96</v>
      </c>
      <c r="J1168" t="s">
        <v>1975</v>
      </c>
    </row>
    <row r="1169" spans="1:10" x14ac:dyDescent="0.25">
      <c r="A1169" t="str">
        <f>_xlfn.TEXTJOIN(" ",1,Licencje[[#This Row],[Nazwisko]],Licencje[[#This Row],[Imię]])</f>
        <v>SZOMBARA Zofia</v>
      </c>
      <c r="B1169" t="s">
        <v>9</v>
      </c>
      <c r="C1169" t="s">
        <v>1976</v>
      </c>
      <c r="D1169">
        <v>2025</v>
      </c>
      <c r="E1169" t="s">
        <v>1498</v>
      </c>
      <c r="F1169" t="s">
        <v>1977</v>
      </c>
      <c r="G1169" t="s">
        <v>72</v>
      </c>
      <c r="H1169" s="1">
        <v>39745</v>
      </c>
      <c r="I1169" t="s">
        <v>96</v>
      </c>
      <c r="J1169" t="s">
        <v>1975</v>
      </c>
    </row>
    <row r="1170" spans="1:10" x14ac:dyDescent="0.25">
      <c r="A1170" t="str">
        <f>_xlfn.TEXTJOIN(" ",1,Licencje[[#This Row],[Nazwisko]],Licencje[[#This Row],[Imię]])</f>
        <v>PLUTA Antoni</v>
      </c>
      <c r="B1170" t="s">
        <v>14</v>
      </c>
      <c r="C1170" t="s">
        <v>1978</v>
      </c>
      <c r="D1170">
        <v>2025</v>
      </c>
      <c r="E1170" t="s">
        <v>1514</v>
      </c>
      <c r="F1170" t="s">
        <v>1979</v>
      </c>
      <c r="G1170" t="s">
        <v>85</v>
      </c>
      <c r="H1170" s="1">
        <v>38390</v>
      </c>
      <c r="I1170" t="s">
        <v>50</v>
      </c>
    </row>
    <row r="1171" spans="1:10" x14ac:dyDescent="0.25">
      <c r="A1171" t="str">
        <f>_xlfn.TEXTJOIN(" ",1,Licencje[[#This Row],[Nazwisko]],Licencje[[#This Row],[Imię]])</f>
        <v>FIJAŁKOWSKA Natalia</v>
      </c>
      <c r="B1171" t="s">
        <v>9</v>
      </c>
      <c r="C1171" t="s">
        <v>1980</v>
      </c>
      <c r="D1171">
        <v>2025</v>
      </c>
      <c r="E1171" t="s">
        <v>1436</v>
      </c>
      <c r="F1171" t="s">
        <v>1981</v>
      </c>
      <c r="G1171" t="s">
        <v>43</v>
      </c>
      <c r="H1171" s="1">
        <v>39548</v>
      </c>
      <c r="I1171" t="s">
        <v>50</v>
      </c>
      <c r="J1171" t="s">
        <v>54</v>
      </c>
    </row>
    <row r="1172" spans="1:10" x14ac:dyDescent="0.25">
      <c r="A1172" t="str">
        <f>_xlfn.TEXTJOIN(" ",1,Licencje[[#This Row],[Nazwisko]],Licencje[[#This Row],[Imię]])</f>
        <v>NIEPOŁOMSKI Patryk</v>
      </c>
      <c r="B1172" t="s">
        <v>14</v>
      </c>
      <c r="C1172" t="s">
        <v>1982</v>
      </c>
      <c r="D1172">
        <v>2025</v>
      </c>
      <c r="E1172" t="s">
        <v>1428</v>
      </c>
      <c r="F1172" t="s">
        <v>1983</v>
      </c>
      <c r="G1172" t="s">
        <v>1659</v>
      </c>
      <c r="H1172" s="1">
        <v>39198</v>
      </c>
      <c r="I1172" t="s">
        <v>50</v>
      </c>
      <c r="J1172" t="s">
        <v>54</v>
      </c>
    </row>
    <row r="1173" spans="1:10" x14ac:dyDescent="0.25">
      <c r="A1173" t="str">
        <f>_xlfn.TEXTJOIN(" ",1,Licencje[[#This Row],[Nazwisko]],Licencje[[#This Row],[Imię]])</f>
        <v>NOWAK Jakub</v>
      </c>
      <c r="B1173" t="s">
        <v>14</v>
      </c>
      <c r="C1173" t="s">
        <v>1984</v>
      </c>
      <c r="D1173">
        <v>2025</v>
      </c>
      <c r="E1173" t="s">
        <v>1436</v>
      </c>
      <c r="F1173" t="s">
        <v>188</v>
      </c>
      <c r="G1173" t="s">
        <v>47</v>
      </c>
      <c r="H1173" s="1">
        <v>39521</v>
      </c>
      <c r="I1173" t="s">
        <v>26</v>
      </c>
      <c r="J1173" t="s">
        <v>1850</v>
      </c>
    </row>
    <row r="1174" spans="1:10" x14ac:dyDescent="0.25">
      <c r="A1174" t="str">
        <f>_xlfn.TEXTJOIN(" ",1,Licencje[[#This Row],[Nazwisko]],Licencje[[#This Row],[Imię]])</f>
        <v>HRYNIEWICZ Tymon</v>
      </c>
      <c r="B1174" t="s">
        <v>14</v>
      </c>
      <c r="C1174" t="s">
        <v>1985</v>
      </c>
      <c r="D1174">
        <v>2025</v>
      </c>
      <c r="E1174" t="s">
        <v>1436</v>
      </c>
      <c r="F1174" t="s">
        <v>1986</v>
      </c>
      <c r="G1174" t="s">
        <v>196</v>
      </c>
      <c r="H1174" s="1">
        <v>39534</v>
      </c>
      <c r="I1174" t="s">
        <v>140</v>
      </c>
    </row>
    <row r="1175" spans="1:10" x14ac:dyDescent="0.25">
      <c r="A1175" t="str">
        <f>_xlfn.TEXTJOIN(" ",1,Licencje[[#This Row],[Nazwisko]],Licencje[[#This Row],[Imię]])</f>
        <v>KARCZEWSKA Julia</v>
      </c>
      <c r="B1175" t="s">
        <v>9</v>
      </c>
      <c r="C1175" t="s">
        <v>1987</v>
      </c>
      <c r="D1175">
        <v>2025</v>
      </c>
      <c r="E1175" t="s">
        <v>1436</v>
      </c>
      <c r="F1175" t="s">
        <v>1988</v>
      </c>
      <c r="G1175" t="s">
        <v>64</v>
      </c>
      <c r="H1175" s="1">
        <v>39473</v>
      </c>
      <c r="I1175" t="s">
        <v>96</v>
      </c>
      <c r="J1175" t="s">
        <v>1989</v>
      </c>
    </row>
    <row r="1176" spans="1:10" x14ac:dyDescent="0.25">
      <c r="A1176" t="str">
        <f>_xlfn.TEXTJOIN(" ",1,Licencje[[#This Row],[Nazwisko]],Licencje[[#This Row],[Imię]])</f>
        <v>ZIĘCINA Natalia</v>
      </c>
      <c r="B1176" t="s">
        <v>9</v>
      </c>
      <c r="C1176" t="s">
        <v>1990</v>
      </c>
      <c r="D1176">
        <v>2025</v>
      </c>
      <c r="E1176" t="s">
        <v>1441</v>
      </c>
      <c r="F1176" t="s">
        <v>1991</v>
      </c>
      <c r="G1176" t="s">
        <v>43</v>
      </c>
      <c r="H1176" s="1">
        <v>40341</v>
      </c>
      <c r="I1176" t="s">
        <v>40</v>
      </c>
      <c r="J1176" t="s">
        <v>920</v>
      </c>
    </row>
    <row r="1177" spans="1:10" x14ac:dyDescent="0.25">
      <c r="A1177" t="str">
        <f>_xlfn.TEXTJOIN(" ",1,Licencje[[#This Row],[Nazwisko]],Licencje[[#This Row],[Imię]])</f>
        <v>DYDEK Oliwia</v>
      </c>
      <c r="B1177" t="s">
        <v>9</v>
      </c>
      <c r="C1177" t="s">
        <v>1992</v>
      </c>
      <c r="D1177">
        <v>2025</v>
      </c>
      <c r="E1177" t="s">
        <v>1398</v>
      </c>
      <c r="F1177" t="s">
        <v>1993</v>
      </c>
      <c r="G1177" t="s">
        <v>77</v>
      </c>
      <c r="H1177" s="1">
        <v>40398</v>
      </c>
      <c r="I1177" t="s">
        <v>155</v>
      </c>
      <c r="J1177" t="s">
        <v>3150</v>
      </c>
    </row>
    <row r="1178" spans="1:10" x14ac:dyDescent="0.25">
      <c r="A1178" t="str">
        <f>_xlfn.TEXTJOIN(" ",1,Licencje[[#This Row],[Nazwisko]],Licencje[[#This Row],[Imię]])</f>
        <v>BUDZIŃSKI Fabian</v>
      </c>
      <c r="B1178" t="s">
        <v>14</v>
      </c>
      <c r="C1178" t="s">
        <v>1994</v>
      </c>
      <c r="D1178">
        <v>2025</v>
      </c>
      <c r="E1178" t="s">
        <v>1441</v>
      </c>
      <c r="F1178" t="s">
        <v>1995</v>
      </c>
      <c r="G1178" t="s">
        <v>79</v>
      </c>
      <c r="H1178" s="1">
        <v>40057</v>
      </c>
      <c r="I1178" t="s">
        <v>151</v>
      </c>
      <c r="J1178" t="s">
        <v>1805</v>
      </c>
    </row>
    <row r="1179" spans="1:10" x14ac:dyDescent="0.25">
      <c r="A1179" t="str">
        <f>_xlfn.TEXTJOIN(" ",1,Licencje[[#This Row],[Nazwisko]],Licencje[[#This Row],[Imię]])</f>
        <v>WŁODARCZYK Łukasz</v>
      </c>
      <c r="B1179" t="s">
        <v>14</v>
      </c>
      <c r="C1179" t="s">
        <v>1998</v>
      </c>
      <c r="D1179">
        <v>2025</v>
      </c>
      <c r="E1179" t="s">
        <v>1428</v>
      </c>
      <c r="F1179" t="s">
        <v>1999</v>
      </c>
      <c r="G1179" t="s">
        <v>215</v>
      </c>
      <c r="H1179" s="1">
        <v>39017</v>
      </c>
      <c r="I1179" t="s">
        <v>114</v>
      </c>
      <c r="J1179" t="s">
        <v>2000</v>
      </c>
    </row>
    <row r="1180" spans="1:10" x14ac:dyDescent="0.25">
      <c r="A1180" t="str">
        <f>_xlfn.TEXTJOIN(" ",1,Licencje[[#This Row],[Nazwisko]],Licencje[[#This Row],[Imię]])</f>
        <v>STABRYŁA Mikołaj</v>
      </c>
      <c r="B1180" t="s">
        <v>14</v>
      </c>
      <c r="C1180" t="s">
        <v>2001</v>
      </c>
      <c r="D1180">
        <v>2025</v>
      </c>
      <c r="E1180" t="s">
        <v>1428</v>
      </c>
      <c r="F1180" t="s">
        <v>2002</v>
      </c>
      <c r="G1180" t="s">
        <v>133</v>
      </c>
      <c r="H1180" s="1">
        <v>39071</v>
      </c>
      <c r="I1180" t="s">
        <v>155</v>
      </c>
      <c r="J1180" t="s">
        <v>1540</v>
      </c>
    </row>
    <row r="1181" spans="1:10" x14ac:dyDescent="0.25">
      <c r="A1181" t="str">
        <f>_xlfn.TEXTJOIN(" ",1,Licencje[[#This Row],[Nazwisko]],Licencje[[#This Row],[Imię]])</f>
        <v>DOROCKA JACH Ashley</v>
      </c>
      <c r="B1181" t="s">
        <v>9</v>
      </c>
      <c r="C1181" t="s">
        <v>2003</v>
      </c>
      <c r="D1181">
        <v>2025</v>
      </c>
      <c r="E1181" t="s">
        <v>1398</v>
      </c>
      <c r="F1181" t="s">
        <v>2004</v>
      </c>
      <c r="G1181" t="s">
        <v>2005</v>
      </c>
      <c r="H1181" s="1">
        <v>40386</v>
      </c>
      <c r="I1181" t="s">
        <v>155</v>
      </c>
      <c r="J1181" t="s">
        <v>1540</v>
      </c>
    </row>
    <row r="1182" spans="1:10" x14ac:dyDescent="0.25">
      <c r="A1182" t="str">
        <f>_xlfn.TEXTJOIN(" ",1,Licencje[[#This Row],[Nazwisko]],Licencje[[#This Row],[Imię]])</f>
        <v>KWAPISZ Szymon</v>
      </c>
      <c r="B1182" t="s">
        <v>14</v>
      </c>
      <c r="C1182" t="s">
        <v>2006</v>
      </c>
      <c r="D1182">
        <v>2025</v>
      </c>
      <c r="E1182" t="s">
        <v>1481</v>
      </c>
      <c r="F1182" t="s">
        <v>2007</v>
      </c>
      <c r="G1182" t="s">
        <v>82</v>
      </c>
      <c r="H1182" s="1">
        <v>38848</v>
      </c>
      <c r="I1182" t="s">
        <v>50</v>
      </c>
      <c r="J1182" t="s">
        <v>219</v>
      </c>
    </row>
    <row r="1183" spans="1:10" x14ac:dyDescent="0.25">
      <c r="A1183" t="str">
        <f>_xlfn.TEXTJOIN(" ",1,Licencje[[#This Row],[Nazwisko]],Licencje[[#This Row],[Imię]])</f>
        <v>STOSIK Jan</v>
      </c>
      <c r="B1183" t="s">
        <v>14</v>
      </c>
      <c r="C1183" t="s">
        <v>2008</v>
      </c>
      <c r="D1183">
        <v>2025</v>
      </c>
      <c r="E1183" t="s">
        <v>1514</v>
      </c>
      <c r="F1183" t="s">
        <v>2009</v>
      </c>
      <c r="G1183" t="s">
        <v>165</v>
      </c>
      <c r="H1183" s="1">
        <v>38481</v>
      </c>
      <c r="I1183" t="s">
        <v>140</v>
      </c>
    </row>
    <row r="1184" spans="1:10" x14ac:dyDescent="0.25">
      <c r="A1184" t="str">
        <f>_xlfn.TEXTJOIN(" ",1,Licencje[[#This Row],[Nazwisko]],Licencje[[#This Row],[Imię]])</f>
        <v>NOWAK Olimpia</v>
      </c>
      <c r="B1184" t="s">
        <v>9</v>
      </c>
      <c r="C1184" t="s">
        <v>2010</v>
      </c>
      <c r="D1184">
        <v>2025</v>
      </c>
      <c r="E1184" t="s">
        <v>1498</v>
      </c>
      <c r="F1184" t="s">
        <v>188</v>
      </c>
      <c r="G1184" t="s">
        <v>2011</v>
      </c>
      <c r="H1184" s="1">
        <v>39911</v>
      </c>
      <c r="I1184" t="s">
        <v>98</v>
      </c>
      <c r="J1184" t="s">
        <v>1424</v>
      </c>
    </row>
    <row r="1185" spans="1:10" x14ac:dyDescent="0.25">
      <c r="A1185" t="str">
        <f>_xlfn.TEXTJOIN(" ",1,Licencje[[#This Row],[Nazwisko]],Licencje[[#This Row],[Imię]])</f>
        <v>TOMCZAK Alicja</v>
      </c>
      <c r="B1185" t="s">
        <v>9</v>
      </c>
      <c r="C1185" t="s">
        <v>2012</v>
      </c>
      <c r="D1185">
        <v>2025</v>
      </c>
      <c r="E1185" t="s">
        <v>1481</v>
      </c>
      <c r="F1185" t="s">
        <v>2013</v>
      </c>
      <c r="G1185" t="s">
        <v>22</v>
      </c>
      <c r="H1185" s="1">
        <v>38762</v>
      </c>
      <c r="I1185" t="s">
        <v>98</v>
      </c>
      <c r="J1185" t="s">
        <v>2014</v>
      </c>
    </row>
    <row r="1186" spans="1:10" x14ac:dyDescent="0.25">
      <c r="A1186" t="str">
        <f>_xlfn.TEXTJOIN(" ",1,Licencje[[#This Row],[Nazwisko]],Licencje[[#This Row],[Imię]])</f>
        <v>PAPIS Hania</v>
      </c>
      <c r="B1186" t="s">
        <v>9</v>
      </c>
      <c r="C1186" t="s">
        <v>2015</v>
      </c>
      <c r="D1186">
        <v>2025</v>
      </c>
      <c r="E1186" t="s">
        <v>1498</v>
      </c>
      <c r="F1186" t="s">
        <v>2016</v>
      </c>
      <c r="G1186" t="s">
        <v>2017</v>
      </c>
      <c r="H1186" s="1">
        <v>39865</v>
      </c>
      <c r="I1186" t="s">
        <v>98</v>
      </c>
      <c r="J1186" t="s">
        <v>1424</v>
      </c>
    </row>
    <row r="1187" spans="1:10" x14ac:dyDescent="0.25">
      <c r="A1187" t="str">
        <f>_xlfn.TEXTJOIN(" ",1,Licencje[[#This Row],[Nazwisko]],Licencje[[#This Row],[Imię]])</f>
        <v>KOBUS Agata</v>
      </c>
      <c r="B1187" t="s">
        <v>9</v>
      </c>
      <c r="C1187" t="s">
        <v>2018</v>
      </c>
      <c r="D1187">
        <v>2025</v>
      </c>
      <c r="E1187" t="s">
        <v>1398</v>
      </c>
      <c r="F1187" t="s">
        <v>2019</v>
      </c>
      <c r="G1187" t="s">
        <v>187</v>
      </c>
      <c r="H1187" s="1">
        <v>40438</v>
      </c>
      <c r="I1187" t="s">
        <v>98</v>
      </c>
      <c r="J1187" t="s">
        <v>2020</v>
      </c>
    </row>
    <row r="1188" spans="1:10" x14ac:dyDescent="0.25">
      <c r="A1188" t="str">
        <f>_xlfn.TEXTJOIN(" ",1,Licencje[[#This Row],[Nazwisko]],Licencje[[#This Row],[Imię]])</f>
        <v>WRONA Lena</v>
      </c>
      <c r="B1188" t="s">
        <v>9</v>
      </c>
      <c r="C1188" t="s">
        <v>2021</v>
      </c>
      <c r="D1188">
        <v>2025</v>
      </c>
      <c r="E1188" t="s">
        <v>1441</v>
      </c>
      <c r="F1188" t="s">
        <v>2022</v>
      </c>
      <c r="G1188" t="s">
        <v>87</v>
      </c>
      <c r="H1188" s="1">
        <v>40278</v>
      </c>
      <c r="I1188" t="s">
        <v>517</v>
      </c>
      <c r="J1188" t="s">
        <v>518</v>
      </c>
    </row>
    <row r="1189" spans="1:10" x14ac:dyDescent="0.25">
      <c r="A1189" t="str">
        <f>_xlfn.TEXTJOIN(" ",1,Licencje[[#This Row],[Nazwisko]],Licencje[[#This Row],[Imię]])</f>
        <v>ZALEWSKA Agata</v>
      </c>
      <c r="B1189" t="s">
        <v>9</v>
      </c>
      <c r="C1189" t="s">
        <v>2023</v>
      </c>
      <c r="D1189">
        <v>2025</v>
      </c>
      <c r="E1189" t="s">
        <v>1428</v>
      </c>
      <c r="F1189" t="s">
        <v>2024</v>
      </c>
      <c r="G1189" t="s">
        <v>187</v>
      </c>
      <c r="H1189" s="1">
        <v>39023</v>
      </c>
      <c r="I1189" t="s">
        <v>1376</v>
      </c>
    </row>
    <row r="1190" spans="1:10" x14ac:dyDescent="0.25">
      <c r="A1190" t="str">
        <f>_xlfn.TEXTJOIN(" ",1,Licencje[[#This Row],[Nazwisko]],Licencje[[#This Row],[Imię]])</f>
        <v>KACZMAROWSKA Aleksandra</v>
      </c>
      <c r="B1190" t="s">
        <v>9</v>
      </c>
      <c r="C1190" t="s">
        <v>2025</v>
      </c>
      <c r="D1190">
        <v>2025</v>
      </c>
      <c r="E1190" t="s">
        <v>1441</v>
      </c>
      <c r="F1190" t="s">
        <v>2026</v>
      </c>
      <c r="G1190" t="s">
        <v>19</v>
      </c>
      <c r="H1190" s="1">
        <v>40180</v>
      </c>
      <c r="I1190" t="s">
        <v>1376</v>
      </c>
    </row>
    <row r="1191" spans="1:10" x14ac:dyDescent="0.25">
      <c r="A1191" t="str">
        <f>_xlfn.TEXTJOIN(" ",1,Licencje[[#This Row],[Nazwisko]],Licencje[[#This Row],[Imię]])</f>
        <v>GÓRNICKA Maja</v>
      </c>
      <c r="B1191" t="s">
        <v>9</v>
      </c>
      <c r="C1191" t="s">
        <v>2027</v>
      </c>
      <c r="D1191">
        <v>2025</v>
      </c>
      <c r="E1191" t="s">
        <v>1398</v>
      </c>
      <c r="F1191" t="s">
        <v>2028</v>
      </c>
      <c r="G1191" t="s">
        <v>11</v>
      </c>
      <c r="H1191" s="1">
        <v>40575</v>
      </c>
      <c r="I1191" t="s">
        <v>17</v>
      </c>
      <c r="J1191" t="s">
        <v>2029</v>
      </c>
    </row>
    <row r="1192" spans="1:10" x14ac:dyDescent="0.25">
      <c r="A1192" t="str">
        <f>_xlfn.TEXTJOIN(" ",1,Licencje[[#This Row],[Nazwisko]],Licencje[[#This Row],[Imię]])</f>
        <v>BIEDRZYCKI Zbigniew</v>
      </c>
      <c r="B1192" t="s">
        <v>14</v>
      </c>
      <c r="C1192" t="s">
        <v>2030</v>
      </c>
      <c r="D1192">
        <v>2025</v>
      </c>
      <c r="E1192" t="s">
        <v>1422</v>
      </c>
      <c r="F1192" t="s">
        <v>2031</v>
      </c>
      <c r="G1192" t="s">
        <v>2032</v>
      </c>
      <c r="H1192" s="1">
        <v>20874</v>
      </c>
      <c r="I1192" t="s">
        <v>1997</v>
      </c>
    </row>
    <row r="1193" spans="1:10" x14ac:dyDescent="0.25">
      <c r="A1193" t="str">
        <f>_xlfn.TEXTJOIN(" ",1,Licencje[[#This Row],[Nazwisko]],Licencje[[#This Row],[Imię]])</f>
        <v>FLEJSZER Łukasz</v>
      </c>
      <c r="B1193" t="s">
        <v>14</v>
      </c>
      <c r="C1193" t="s">
        <v>3151</v>
      </c>
      <c r="D1193">
        <v>2025</v>
      </c>
      <c r="E1193" t="s">
        <v>1422</v>
      </c>
      <c r="F1193" t="s">
        <v>3152</v>
      </c>
      <c r="G1193" t="s">
        <v>215</v>
      </c>
      <c r="H1193" s="1">
        <v>30535</v>
      </c>
      <c r="I1193" t="s">
        <v>1444</v>
      </c>
    </row>
    <row r="1194" spans="1:10" x14ac:dyDescent="0.25">
      <c r="A1194" t="str">
        <f>_xlfn.TEXTJOIN(" ",1,Licencje[[#This Row],[Nazwisko]],Licencje[[#This Row],[Imię]])</f>
        <v>KOWALCZYK Dawid</v>
      </c>
      <c r="B1194" t="s">
        <v>14</v>
      </c>
      <c r="C1194" t="s">
        <v>2033</v>
      </c>
      <c r="D1194">
        <v>2025</v>
      </c>
      <c r="E1194" t="s">
        <v>1445</v>
      </c>
      <c r="F1194" t="s">
        <v>2034</v>
      </c>
      <c r="G1194" t="s">
        <v>190</v>
      </c>
      <c r="H1194" s="1">
        <v>38156</v>
      </c>
      <c r="I1194" t="s">
        <v>1415</v>
      </c>
    </row>
    <row r="1195" spans="1:10" x14ac:dyDescent="0.25">
      <c r="A1195" t="str">
        <f>_xlfn.TEXTJOIN(" ",1,Licencje[[#This Row],[Nazwisko]],Licencje[[#This Row],[Imię]])</f>
        <v>PIĄTEK Łukasz</v>
      </c>
      <c r="B1195" t="s">
        <v>14</v>
      </c>
      <c r="C1195" t="s">
        <v>2035</v>
      </c>
      <c r="D1195">
        <v>2025</v>
      </c>
      <c r="E1195" t="s">
        <v>1498</v>
      </c>
      <c r="F1195" t="s">
        <v>227</v>
      </c>
      <c r="G1195" t="s">
        <v>215</v>
      </c>
      <c r="H1195" s="1">
        <v>39717</v>
      </c>
      <c r="I1195" t="s">
        <v>26</v>
      </c>
      <c r="J1195" t="s">
        <v>2036</v>
      </c>
    </row>
    <row r="1196" spans="1:10" x14ac:dyDescent="0.25">
      <c r="A1196" t="str">
        <f>_xlfn.TEXTJOIN(" ",1,Licencje[[#This Row],[Nazwisko]],Licencje[[#This Row],[Imię]])</f>
        <v>GĄTARSKA Aleksandra</v>
      </c>
      <c r="B1196" t="s">
        <v>9</v>
      </c>
      <c r="C1196" t="s">
        <v>2037</v>
      </c>
      <c r="D1196">
        <v>2025</v>
      </c>
      <c r="E1196" t="s">
        <v>1428</v>
      </c>
      <c r="F1196" t="s">
        <v>2038</v>
      </c>
      <c r="G1196" t="s">
        <v>19</v>
      </c>
      <c r="H1196" s="1">
        <v>39000</v>
      </c>
      <c r="I1196" t="s">
        <v>17</v>
      </c>
      <c r="J1196" t="s">
        <v>18</v>
      </c>
    </row>
    <row r="1197" spans="1:10" x14ac:dyDescent="0.25">
      <c r="A1197" t="str">
        <f>_xlfn.TEXTJOIN(" ",1,Licencje[[#This Row],[Nazwisko]],Licencje[[#This Row],[Imię]])</f>
        <v>RICHTER Aleksander</v>
      </c>
      <c r="B1197" t="s">
        <v>14</v>
      </c>
      <c r="C1197" t="s">
        <v>2039</v>
      </c>
      <c r="D1197">
        <v>2025</v>
      </c>
      <c r="E1197" t="s">
        <v>1436</v>
      </c>
      <c r="F1197" t="s">
        <v>2040</v>
      </c>
      <c r="G1197" t="s">
        <v>35</v>
      </c>
      <c r="H1197" s="1">
        <v>39590</v>
      </c>
      <c r="I1197" t="s">
        <v>17</v>
      </c>
      <c r="J1197" t="s">
        <v>2041</v>
      </c>
    </row>
    <row r="1198" spans="1:10" x14ac:dyDescent="0.25">
      <c r="A1198" t="str">
        <f>_xlfn.TEXTJOIN(" ",1,Licencje[[#This Row],[Nazwisko]],Licencje[[#This Row],[Imię]])</f>
        <v>GÓRNICKI Piotr</v>
      </c>
      <c r="B1198" t="s">
        <v>14</v>
      </c>
      <c r="C1198" t="s">
        <v>2042</v>
      </c>
      <c r="D1198">
        <v>2025</v>
      </c>
      <c r="E1198" t="s">
        <v>1436</v>
      </c>
      <c r="F1198" t="s">
        <v>2043</v>
      </c>
      <c r="G1198" t="s">
        <v>90</v>
      </c>
      <c r="H1198" s="1">
        <v>39298</v>
      </c>
      <c r="I1198" t="s">
        <v>17</v>
      </c>
      <c r="J1198" t="s">
        <v>2041</v>
      </c>
    </row>
    <row r="1199" spans="1:10" x14ac:dyDescent="0.25">
      <c r="A1199" t="str">
        <f>_xlfn.TEXTJOIN(" ",1,Licencje[[#This Row],[Nazwisko]],Licencje[[#This Row],[Imię]])</f>
        <v>BOBIER Oliwia</v>
      </c>
      <c r="B1199" t="s">
        <v>9</v>
      </c>
      <c r="C1199" t="s">
        <v>2044</v>
      </c>
      <c r="D1199">
        <v>2025</v>
      </c>
      <c r="E1199" t="s">
        <v>1481</v>
      </c>
      <c r="F1199" t="s">
        <v>2045</v>
      </c>
      <c r="G1199" t="s">
        <v>77</v>
      </c>
      <c r="H1199" s="1">
        <v>38629</v>
      </c>
      <c r="I1199" t="s">
        <v>33</v>
      </c>
      <c r="J1199" t="s">
        <v>2046</v>
      </c>
    </row>
    <row r="1200" spans="1:10" x14ac:dyDescent="0.25">
      <c r="A1200" t="str">
        <f>_xlfn.TEXTJOIN(" ",1,Licencje[[#This Row],[Nazwisko]],Licencje[[#This Row],[Imię]])</f>
        <v>MAJEWSKA Ada</v>
      </c>
      <c r="B1200" t="s">
        <v>9</v>
      </c>
      <c r="C1200" t="s">
        <v>2047</v>
      </c>
      <c r="D1200">
        <v>2025</v>
      </c>
      <c r="E1200" t="s">
        <v>1445</v>
      </c>
      <c r="F1200" t="s">
        <v>234</v>
      </c>
      <c r="G1200" t="s">
        <v>235</v>
      </c>
      <c r="H1200" s="1">
        <v>38094</v>
      </c>
      <c r="I1200" t="s">
        <v>33</v>
      </c>
      <c r="J1200" t="s">
        <v>2048</v>
      </c>
    </row>
    <row r="1201" spans="1:10" x14ac:dyDescent="0.25">
      <c r="A1201" t="str">
        <f>_xlfn.TEXTJOIN(" ",1,Licencje[[#This Row],[Nazwisko]],Licencje[[#This Row],[Imię]])</f>
        <v>CHILIMONIUK Kinga</v>
      </c>
      <c r="B1201" t="s">
        <v>9</v>
      </c>
      <c r="C1201" t="s">
        <v>2425</v>
      </c>
      <c r="D1201">
        <v>2025</v>
      </c>
      <c r="E1201" t="s">
        <v>1514</v>
      </c>
      <c r="F1201" t="s">
        <v>2426</v>
      </c>
      <c r="G1201" t="s">
        <v>20</v>
      </c>
      <c r="H1201" s="1">
        <v>38289</v>
      </c>
      <c r="I1201" t="s">
        <v>33</v>
      </c>
      <c r="J1201" t="s">
        <v>2427</v>
      </c>
    </row>
    <row r="1202" spans="1:10" x14ac:dyDescent="0.25">
      <c r="A1202" t="str">
        <f>_xlfn.TEXTJOIN(" ",1,Licencje[[#This Row],[Nazwisko]],Licencje[[#This Row],[Imię]])</f>
        <v>SAGANEK Kamila</v>
      </c>
      <c r="B1202" t="s">
        <v>9</v>
      </c>
      <c r="C1202" t="s">
        <v>2428</v>
      </c>
      <c r="D1202">
        <v>2025</v>
      </c>
      <c r="E1202" t="s">
        <v>1514</v>
      </c>
      <c r="F1202" t="s">
        <v>2429</v>
      </c>
      <c r="G1202" t="s">
        <v>1407</v>
      </c>
      <c r="H1202" s="1">
        <v>38382</v>
      </c>
      <c r="I1202" t="s">
        <v>33</v>
      </c>
      <c r="J1202" t="s">
        <v>2048</v>
      </c>
    </row>
    <row r="1203" spans="1:10" x14ac:dyDescent="0.25">
      <c r="A1203" t="str">
        <f>_xlfn.TEXTJOIN(" ",1,Licencje[[#This Row],[Nazwisko]],Licencje[[#This Row],[Imię]])</f>
        <v>JAKUBSKI Radosław</v>
      </c>
      <c r="B1203" t="s">
        <v>14</v>
      </c>
      <c r="C1203" t="s">
        <v>2050</v>
      </c>
      <c r="D1203">
        <v>2025</v>
      </c>
      <c r="E1203" t="s">
        <v>1422</v>
      </c>
      <c r="F1203" t="s">
        <v>2051</v>
      </c>
      <c r="G1203" t="s">
        <v>138</v>
      </c>
      <c r="H1203" s="1">
        <v>35496</v>
      </c>
      <c r="I1203" t="s">
        <v>1071</v>
      </c>
    </row>
    <row r="1204" spans="1:10" x14ac:dyDescent="0.25">
      <c r="A1204" t="str">
        <f>_xlfn.TEXTJOIN(" ",1,Licencje[[#This Row],[Nazwisko]],Licencje[[#This Row],[Imię]])</f>
        <v>BARAN Martyna</v>
      </c>
      <c r="B1204" t="s">
        <v>9</v>
      </c>
      <c r="C1204" t="s">
        <v>2052</v>
      </c>
      <c r="D1204">
        <v>2025</v>
      </c>
      <c r="E1204" t="s">
        <v>1422</v>
      </c>
      <c r="F1204" t="s">
        <v>1467</v>
      </c>
      <c r="G1204" t="s">
        <v>73</v>
      </c>
      <c r="H1204" s="1">
        <v>36941</v>
      </c>
      <c r="I1204" t="s">
        <v>118</v>
      </c>
    </row>
    <row r="1205" spans="1:10" x14ac:dyDescent="0.25">
      <c r="A1205" t="str">
        <f>_xlfn.TEXTJOIN(" ",1,Licencje[[#This Row],[Nazwisko]],Licencje[[#This Row],[Imię]])</f>
        <v>KARCZEWSKI Karol</v>
      </c>
      <c r="B1205" t="s">
        <v>14</v>
      </c>
      <c r="C1205" t="s">
        <v>2053</v>
      </c>
      <c r="D1205">
        <v>2025</v>
      </c>
      <c r="E1205" t="s">
        <v>1422</v>
      </c>
      <c r="F1205" t="s">
        <v>2054</v>
      </c>
      <c r="G1205" t="s">
        <v>172</v>
      </c>
      <c r="H1205" s="1">
        <v>36949</v>
      </c>
      <c r="I1205" t="s">
        <v>96</v>
      </c>
    </row>
    <row r="1206" spans="1:10" x14ac:dyDescent="0.25">
      <c r="A1206" t="str">
        <f>_xlfn.TEXTJOIN(" ",1,Licencje[[#This Row],[Nazwisko]],Licencje[[#This Row],[Imię]])</f>
        <v>BILLER Weronika</v>
      </c>
      <c r="B1206" t="s">
        <v>9</v>
      </c>
      <c r="C1206" t="s">
        <v>2055</v>
      </c>
      <c r="D1206">
        <v>2025</v>
      </c>
      <c r="E1206" t="s">
        <v>1481</v>
      </c>
      <c r="F1206" t="s">
        <v>2056</v>
      </c>
      <c r="G1206" t="s">
        <v>126</v>
      </c>
      <c r="H1206" s="1">
        <v>38865</v>
      </c>
      <c r="I1206" t="s">
        <v>26</v>
      </c>
      <c r="J1206" t="s">
        <v>2057</v>
      </c>
    </row>
    <row r="1207" spans="1:10" x14ac:dyDescent="0.25">
      <c r="A1207" t="str">
        <f>_xlfn.TEXTJOIN(" ",1,Licencje[[#This Row],[Nazwisko]],Licencje[[#This Row],[Imię]])</f>
        <v>MIRZAŁEK Filip</v>
      </c>
      <c r="B1207" t="s">
        <v>14</v>
      </c>
      <c r="C1207" t="s">
        <v>2058</v>
      </c>
      <c r="D1207">
        <v>2025</v>
      </c>
      <c r="E1207" t="s">
        <v>1498</v>
      </c>
      <c r="F1207" t="s">
        <v>2059</v>
      </c>
      <c r="G1207" t="s">
        <v>31</v>
      </c>
      <c r="H1207" s="1">
        <v>39986</v>
      </c>
      <c r="I1207" t="s">
        <v>140</v>
      </c>
      <c r="J1207" t="s">
        <v>2060</v>
      </c>
    </row>
    <row r="1208" spans="1:10" x14ac:dyDescent="0.25">
      <c r="A1208" t="str">
        <f>_xlfn.TEXTJOIN(" ",1,Licencje[[#This Row],[Nazwisko]],Licencje[[#This Row],[Imię]])</f>
        <v>TYBORSKA Amelia</v>
      </c>
      <c r="B1208" t="s">
        <v>9</v>
      </c>
      <c r="C1208" t="s">
        <v>2061</v>
      </c>
      <c r="D1208">
        <v>2025</v>
      </c>
      <c r="E1208" t="s">
        <v>1436</v>
      </c>
      <c r="F1208" t="s">
        <v>2062</v>
      </c>
      <c r="G1208" t="s">
        <v>86</v>
      </c>
      <c r="H1208" s="1">
        <v>39625</v>
      </c>
      <c r="I1208" t="s">
        <v>17</v>
      </c>
      <c r="J1208" t="s">
        <v>2063</v>
      </c>
    </row>
    <row r="1209" spans="1:10" x14ac:dyDescent="0.25">
      <c r="A1209" t="str">
        <f>_xlfn.TEXTJOIN(" ",1,Licencje[[#This Row],[Nazwisko]],Licencje[[#This Row],[Imię]])</f>
        <v>ANTONOWICZ Patrycja</v>
      </c>
      <c r="B1209" t="s">
        <v>9</v>
      </c>
      <c r="C1209" t="s">
        <v>2064</v>
      </c>
      <c r="D1209">
        <v>2025</v>
      </c>
      <c r="E1209" t="s">
        <v>1436</v>
      </c>
      <c r="F1209" t="s">
        <v>2065</v>
      </c>
      <c r="G1209" t="s">
        <v>53</v>
      </c>
      <c r="H1209" s="1">
        <v>39577</v>
      </c>
      <c r="I1209" t="s">
        <v>17</v>
      </c>
      <c r="J1209" t="s">
        <v>2063</v>
      </c>
    </row>
    <row r="1210" spans="1:10" x14ac:dyDescent="0.25">
      <c r="A1210" t="str">
        <f>_xlfn.TEXTJOIN(" ",1,Licencje[[#This Row],[Nazwisko]],Licencje[[#This Row],[Imię]])</f>
        <v>SMEJDA Iga</v>
      </c>
      <c r="B1210" t="s">
        <v>9</v>
      </c>
      <c r="C1210" t="s">
        <v>2066</v>
      </c>
      <c r="D1210">
        <v>2025</v>
      </c>
      <c r="E1210" t="s">
        <v>1481</v>
      </c>
      <c r="F1210" t="s">
        <v>2067</v>
      </c>
      <c r="G1210" t="s">
        <v>123</v>
      </c>
      <c r="H1210" s="1">
        <v>38722</v>
      </c>
      <c r="I1210" t="s">
        <v>50</v>
      </c>
      <c r="J1210" t="s">
        <v>54</v>
      </c>
    </row>
    <row r="1211" spans="1:10" x14ac:dyDescent="0.25">
      <c r="A1211" t="str">
        <f>_xlfn.TEXTJOIN(" ",1,Licencje[[#This Row],[Nazwisko]],Licencje[[#This Row],[Imię]])</f>
        <v>MALICZOWSKI Roch</v>
      </c>
      <c r="B1211" t="s">
        <v>14</v>
      </c>
      <c r="C1211" t="s">
        <v>2068</v>
      </c>
      <c r="D1211">
        <v>2025</v>
      </c>
      <c r="E1211" t="s">
        <v>1481</v>
      </c>
      <c r="F1211" t="s">
        <v>2069</v>
      </c>
      <c r="G1211" t="s">
        <v>2070</v>
      </c>
      <c r="H1211" s="1">
        <v>38799</v>
      </c>
      <c r="I1211" t="s">
        <v>155</v>
      </c>
      <c r="J1211" t="s">
        <v>3153</v>
      </c>
    </row>
    <row r="1212" spans="1:10" x14ac:dyDescent="0.25">
      <c r="A1212" t="str">
        <f>_xlfn.TEXTJOIN(" ",1,Licencje[[#This Row],[Nazwisko]],Licencje[[#This Row],[Imię]])</f>
        <v>AMBROZIK Oliwier</v>
      </c>
      <c r="B1212" t="s">
        <v>14</v>
      </c>
      <c r="C1212" t="s">
        <v>2071</v>
      </c>
      <c r="D1212">
        <v>2025</v>
      </c>
      <c r="E1212" t="s">
        <v>1436</v>
      </c>
      <c r="F1212" t="s">
        <v>243</v>
      </c>
      <c r="G1212" t="s">
        <v>222</v>
      </c>
      <c r="H1212" s="1">
        <v>39523</v>
      </c>
      <c r="I1212" t="s">
        <v>50</v>
      </c>
      <c r="J1212" t="s">
        <v>180</v>
      </c>
    </row>
    <row r="1213" spans="1:10" x14ac:dyDescent="0.25">
      <c r="A1213" t="str">
        <f>_xlfn.TEXTJOIN(" ",1,Licencje[[#This Row],[Nazwisko]],Licencje[[#This Row],[Imię]])</f>
        <v>HUSAK Krzysztof</v>
      </c>
      <c r="B1213" t="s">
        <v>14</v>
      </c>
      <c r="C1213" t="s">
        <v>2072</v>
      </c>
      <c r="D1213">
        <v>2025</v>
      </c>
      <c r="E1213" t="s">
        <v>1422</v>
      </c>
      <c r="F1213" t="s">
        <v>2073</v>
      </c>
      <c r="G1213" t="s">
        <v>38</v>
      </c>
      <c r="H1213" s="1">
        <v>26453</v>
      </c>
      <c r="I1213" t="s">
        <v>155</v>
      </c>
    </row>
    <row r="1214" spans="1:10" x14ac:dyDescent="0.25">
      <c r="A1214" t="str">
        <f>_xlfn.TEXTJOIN(" ",1,Licencje[[#This Row],[Nazwisko]],Licencje[[#This Row],[Imię]])</f>
        <v>DWOJAK Karolina</v>
      </c>
      <c r="B1214" t="s">
        <v>9</v>
      </c>
      <c r="C1214" t="s">
        <v>2074</v>
      </c>
      <c r="D1214">
        <v>2025</v>
      </c>
      <c r="E1214" t="s">
        <v>1498</v>
      </c>
      <c r="F1214" t="s">
        <v>2075</v>
      </c>
      <c r="G1214" t="s">
        <v>58</v>
      </c>
      <c r="H1214" s="1">
        <v>39798</v>
      </c>
      <c r="I1214" t="s">
        <v>151</v>
      </c>
      <c r="J1214" t="s">
        <v>1805</v>
      </c>
    </row>
    <row r="1215" spans="1:10" x14ac:dyDescent="0.25">
      <c r="A1215" t="str">
        <f>_xlfn.TEXTJOIN(" ",1,Licencje[[#This Row],[Nazwisko]],Licencje[[#This Row],[Imię]])</f>
        <v>SADOWSKA Lena</v>
      </c>
      <c r="B1215" t="s">
        <v>9</v>
      </c>
      <c r="C1215" t="s">
        <v>2076</v>
      </c>
      <c r="D1215">
        <v>2025</v>
      </c>
      <c r="E1215" t="s">
        <v>1441</v>
      </c>
      <c r="F1215" t="s">
        <v>2077</v>
      </c>
      <c r="G1215" t="s">
        <v>87</v>
      </c>
      <c r="H1215" s="1">
        <v>40176</v>
      </c>
      <c r="I1215" t="s">
        <v>151</v>
      </c>
      <c r="J1215" t="s">
        <v>1805</v>
      </c>
    </row>
    <row r="1216" spans="1:10" x14ac:dyDescent="0.25">
      <c r="A1216" t="str">
        <f>_xlfn.TEXTJOIN(" ",1,Licencje[[#This Row],[Nazwisko]],Licencje[[#This Row],[Imię]])</f>
        <v>PASZKOWSKA Magdalena</v>
      </c>
      <c r="B1216" t="s">
        <v>9</v>
      </c>
      <c r="C1216" t="s">
        <v>2078</v>
      </c>
      <c r="D1216">
        <v>2025</v>
      </c>
      <c r="E1216" t="s">
        <v>1481</v>
      </c>
      <c r="F1216" t="s">
        <v>2079</v>
      </c>
      <c r="G1216" t="s">
        <v>93</v>
      </c>
      <c r="H1216" s="1">
        <v>38729</v>
      </c>
      <c r="I1216" t="s">
        <v>17</v>
      </c>
      <c r="J1216" t="s">
        <v>2080</v>
      </c>
    </row>
    <row r="1217" spans="1:10" x14ac:dyDescent="0.25">
      <c r="A1217" t="str">
        <f>_xlfn.TEXTJOIN(" ",1,Licencje[[#This Row],[Nazwisko]],Licencje[[#This Row],[Imię]])</f>
        <v>GRZELAK Andrzej</v>
      </c>
      <c r="B1217" t="s">
        <v>14</v>
      </c>
      <c r="C1217" t="s">
        <v>2081</v>
      </c>
      <c r="D1217">
        <v>2025</v>
      </c>
      <c r="E1217" t="s">
        <v>1436</v>
      </c>
      <c r="F1217" t="s">
        <v>2082</v>
      </c>
      <c r="G1217" t="s">
        <v>1996</v>
      </c>
      <c r="H1217" s="1">
        <v>39454</v>
      </c>
      <c r="I1217" t="s">
        <v>142</v>
      </c>
      <c r="J1217" t="s">
        <v>2083</v>
      </c>
    </row>
    <row r="1218" spans="1:10" x14ac:dyDescent="0.25">
      <c r="A1218" t="str">
        <f>_xlfn.TEXTJOIN(" ",1,Licencje[[#This Row],[Nazwisko]],Licencje[[#This Row],[Imię]])</f>
        <v>KLONOWSKI Mikołaj</v>
      </c>
      <c r="B1218" t="s">
        <v>14</v>
      </c>
      <c r="C1218" t="s">
        <v>2084</v>
      </c>
      <c r="D1218">
        <v>2025</v>
      </c>
      <c r="E1218" t="s">
        <v>1436</v>
      </c>
      <c r="F1218" t="s">
        <v>2085</v>
      </c>
      <c r="G1218" t="s">
        <v>133</v>
      </c>
      <c r="H1218" s="1">
        <v>39337</v>
      </c>
      <c r="I1218" t="s">
        <v>142</v>
      </c>
      <c r="J1218" t="s">
        <v>2086</v>
      </c>
    </row>
    <row r="1219" spans="1:10" x14ac:dyDescent="0.25">
      <c r="A1219" t="str">
        <f>_xlfn.TEXTJOIN(" ",1,Licencje[[#This Row],[Nazwisko]],Licencje[[#This Row],[Imię]])</f>
        <v>KONECKA Wiktoria</v>
      </c>
      <c r="B1219" t="s">
        <v>9</v>
      </c>
      <c r="C1219" t="s">
        <v>2087</v>
      </c>
      <c r="D1219">
        <v>2025</v>
      </c>
      <c r="E1219" t="s">
        <v>1445</v>
      </c>
      <c r="F1219" t="s">
        <v>2088</v>
      </c>
      <c r="G1219" t="s">
        <v>91</v>
      </c>
      <c r="H1219" s="1">
        <v>38098</v>
      </c>
      <c r="I1219" t="s">
        <v>1415</v>
      </c>
      <c r="J1219" t="s">
        <v>1505</v>
      </c>
    </row>
    <row r="1220" spans="1:10" x14ac:dyDescent="0.25">
      <c r="A1220" t="str">
        <f>_xlfn.TEXTJOIN(" ",1,Licencje[[#This Row],[Nazwisko]],Licencje[[#This Row],[Imię]])</f>
        <v>PIĄTEK Zofia</v>
      </c>
      <c r="B1220" t="s">
        <v>9</v>
      </c>
      <c r="C1220" t="s">
        <v>2089</v>
      </c>
      <c r="D1220">
        <v>2025</v>
      </c>
      <c r="E1220" t="s">
        <v>1398</v>
      </c>
      <c r="F1220" t="s">
        <v>227</v>
      </c>
      <c r="G1220" t="s">
        <v>72</v>
      </c>
      <c r="H1220" s="1">
        <v>40698</v>
      </c>
      <c r="I1220" t="s">
        <v>26</v>
      </c>
      <c r="J1220" t="s">
        <v>27</v>
      </c>
    </row>
    <row r="1221" spans="1:10" x14ac:dyDescent="0.25">
      <c r="A1221" t="str">
        <f>_xlfn.TEXTJOIN(" ",1,Licencje[[#This Row],[Nazwisko]],Licencje[[#This Row],[Imię]])</f>
        <v>SAKOWICZ Milena</v>
      </c>
      <c r="B1221" t="s">
        <v>9</v>
      </c>
      <c r="C1221" t="s">
        <v>2090</v>
      </c>
      <c r="D1221">
        <v>2025</v>
      </c>
      <c r="E1221" t="s">
        <v>1498</v>
      </c>
      <c r="F1221" t="s">
        <v>29</v>
      </c>
      <c r="G1221" t="s">
        <v>32</v>
      </c>
      <c r="H1221" s="1">
        <v>39960</v>
      </c>
      <c r="I1221" t="s">
        <v>26</v>
      </c>
      <c r="J1221" t="s">
        <v>27</v>
      </c>
    </row>
    <row r="1222" spans="1:10" x14ac:dyDescent="0.25">
      <c r="A1222" t="str">
        <f>_xlfn.TEXTJOIN(" ",1,Licencje[[#This Row],[Nazwisko]],Licencje[[#This Row],[Imię]])</f>
        <v>WAWER Julia</v>
      </c>
      <c r="B1222" t="s">
        <v>9</v>
      </c>
      <c r="C1222" t="s">
        <v>2091</v>
      </c>
      <c r="D1222">
        <v>2025</v>
      </c>
      <c r="E1222" t="s">
        <v>1398</v>
      </c>
      <c r="F1222" t="s">
        <v>2092</v>
      </c>
      <c r="G1222" t="s">
        <v>64</v>
      </c>
      <c r="H1222" s="1">
        <v>40591</v>
      </c>
      <c r="I1222" t="s">
        <v>26</v>
      </c>
      <c r="J1222" t="s">
        <v>199</v>
      </c>
    </row>
    <row r="1223" spans="1:10" x14ac:dyDescent="0.25">
      <c r="A1223" t="str">
        <f>_xlfn.TEXTJOIN(" ",1,Licencje[[#This Row],[Nazwisko]],Licencje[[#This Row],[Imię]])</f>
        <v>UTNICKA Julia</v>
      </c>
      <c r="B1223" t="s">
        <v>9</v>
      </c>
      <c r="C1223" t="s">
        <v>2093</v>
      </c>
      <c r="D1223">
        <v>2025</v>
      </c>
      <c r="E1223" t="s">
        <v>1481</v>
      </c>
      <c r="F1223" t="s">
        <v>2094</v>
      </c>
      <c r="G1223" t="s">
        <v>64</v>
      </c>
      <c r="H1223" s="1">
        <v>38587</v>
      </c>
      <c r="I1223" t="s">
        <v>1376</v>
      </c>
    </row>
    <row r="1224" spans="1:10" x14ac:dyDescent="0.25">
      <c r="A1224" t="str">
        <f>_xlfn.TEXTJOIN(" ",1,Licencje[[#This Row],[Nazwisko]],Licencje[[#This Row],[Imię]])</f>
        <v>PAŃCZYSZYN Amelia</v>
      </c>
      <c r="B1224" t="s">
        <v>9</v>
      </c>
      <c r="C1224" t="s">
        <v>2095</v>
      </c>
      <c r="D1224">
        <v>2025</v>
      </c>
      <c r="E1224" t="s">
        <v>1441</v>
      </c>
      <c r="F1224" t="s">
        <v>248</v>
      </c>
      <c r="G1224" t="s">
        <v>86</v>
      </c>
      <c r="H1224" s="1">
        <v>40043</v>
      </c>
      <c r="I1224" t="s">
        <v>40</v>
      </c>
      <c r="J1224" t="s">
        <v>920</v>
      </c>
    </row>
    <row r="1225" spans="1:10" x14ac:dyDescent="0.25">
      <c r="A1225" t="str">
        <f>_xlfn.TEXTJOIN(" ",1,Licencje[[#This Row],[Nazwisko]],Licencje[[#This Row],[Imię]])</f>
        <v>OSTROWSKA Antonina</v>
      </c>
      <c r="B1225" t="s">
        <v>9</v>
      </c>
      <c r="C1225" t="s">
        <v>2096</v>
      </c>
      <c r="D1225">
        <v>2025</v>
      </c>
      <c r="E1225" t="s">
        <v>1398</v>
      </c>
      <c r="F1225" t="s">
        <v>249</v>
      </c>
      <c r="G1225" t="s">
        <v>108</v>
      </c>
      <c r="H1225" s="1">
        <v>40389</v>
      </c>
      <c r="I1225" t="s">
        <v>40</v>
      </c>
      <c r="J1225" t="s">
        <v>920</v>
      </c>
    </row>
    <row r="1226" spans="1:10" x14ac:dyDescent="0.25">
      <c r="A1226" t="str">
        <f>_xlfn.TEXTJOIN(" ",1,Licencje[[#This Row],[Nazwisko]],Licencje[[#This Row],[Imię]])</f>
        <v>JABŁOŃSKA Aleksandra</v>
      </c>
      <c r="B1226" t="s">
        <v>9</v>
      </c>
      <c r="C1226" t="s">
        <v>2097</v>
      </c>
      <c r="D1226">
        <v>2025</v>
      </c>
      <c r="E1226" t="s">
        <v>1441</v>
      </c>
      <c r="F1226" t="s">
        <v>195</v>
      </c>
      <c r="G1226" t="s">
        <v>19</v>
      </c>
      <c r="H1226" s="1">
        <v>40251</v>
      </c>
      <c r="I1226" t="s">
        <v>40</v>
      </c>
      <c r="J1226" t="s">
        <v>1550</v>
      </c>
    </row>
    <row r="1227" spans="1:10" x14ac:dyDescent="0.25">
      <c r="A1227" t="str">
        <f>_xlfn.TEXTJOIN(" ",1,Licencje[[#This Row],[Nazwisko]],Licencje[[#This Row],[Imię]])</f>
        <v>ROCKA Maja</v>
      </c>
      <c r="B1227" t="s">
        <v>9</v>
      </c>
      <c r="C1227" t="s">
        <v>2098</v>
      </c>
      <c r="D1227">
        <v>2025</v>
      </c>
      <c r="E1227" t="s">
        <v>1498</v>
      </c>
      <c r="F1227" t="s">
        <v>2099</v>
      </c>
      <c r="G1227" t="s">
        <v>11</v>
      </c>
      <c r="H1227" s="1">
        <v>39858</v>
      </c>
      <c r="I1227" t="s">
        <v>12</v>
      </c>
    </row>
    <row r="1228" spans="1:10" x14ac:dyDescent="0.25">
      <c r="A1228" t="str">
        <f>_xlfn.TEXTJOIN(" ",1,Licencje[[#This Row],[Nazwisko]],Licencje[[#This Row],[Imię]])</f>
        <v>WINIARSKI Patryk</v>
      </c>
      <c r="B1228" t="s">
        <v>14</v>
      </c>
      <c r="C1228" t="s">
        <v>2100</v>
      </c>
      <c r="D1228">
        <v>2025</v>
      </c>
      <c r="E1228" t="s">
        <v>1445</v>
      </c>
      <c r="F1228" t="s">
        <v>2101</v>
      </c>
      <c r="G1228" t="s">
        <v>1659</v>
      </c>
      <c r="H1228" s="1">
        <v>37904</v>
      </c>
      <c r="I1228" t="s">
        <v>1415</v>
      </c>
      <c r="J1228" t="s">
        <v>2102</v>
      </c>
    </row>
    <row r="1229" spans="1:10" x14ac:dyDescent="0.25">
      <c r="A1229" t="str">
        <f>_xlfn.TEXTJOIN(" ",1,Licencje[[#This Row],[Nazwisko]],Licencje[[#This Row],[Imię]])</f>
        <v>JANASZ Kacper</v>
      </c>
      <c r="B1229" t="s">
        <v>14</v>
      </c>
      <c r="C1229" t="s">
        <v>2103</v>
      </c>
      <c r="D1229">
        <v>2025</v>
      </c>
      <c r="E1229" t="s">
        <v>1539</v>
      </c>
      <c r="F1229" t="s">
        <v>2104</v>
      </c>
      <c r="G1229" t="s">
        <v>70</v>
      </c>
      <c r="H1229" s="1">
        <v>37611</v>
      </c>
      <c r="I1229" t="s">
        <v>1415</v>
      </c>
      <c r="J1229" t="s">
        <v>2102</v>
      </c>
    </row>
    <row r="1230" spans="1:10" x14ac:dyDescent="0.25">
      <c r="A1230" t="str">
        <f>_xlfn.TEXTJOIN(" ",1,Licencje[[#This Row],[Nazwisko]],Licencje[[#This Row],[Imię]])</f>
        <v>PERZYŃSKA Julia</v>
      </c>
      <c r="B1230" t="s">
        <v>9</v>
      </c>
      <c r="C1230" t="s">
        <v>2105</v>
      </c>
      <c r="D1230">
        <v>2025</v>
      </c>
      <c r="E1230" t="s">
        <v>1539</v>
      </c>
      <c r="F1230" t="s">
        <v>158</v>
      </c>
      <c r="G1230" t="s">
        <v>64</v>
      </c>
      <c r="H1230" s="1">
        <v>37760</v>
      </c>
      <c r="I1230" t="s">
        <v>1415</v>
      </c>
      <c r="J1230" t="s">
        <v>2102</v>
      </c>
    </row>
    <row r="1231" spans="1:10" x14ac:dyDescent="0.25">
      <c r="A1231" t="str">
        <f>_xlfn.TEXTJOIN(" ",1,Licencje[[#This Row],[Nazwisko]],Licencje[[#This Row],[Imię]])</f>
        <v>NOWAKOWSKA Amelia</v>
      </c>
      <c r="B1231" t="s">
        <v>9</v>
      </c>
      <c r="C1231" t="s">
        <v>2106</v>
      </c>
      <c r="D1231">
        <v>2025</v>
      </c>
      <c r="E1231" t="s">
        <v>1428</v>
      </c>
      <c r="F1231" t="s">
        <v>2107</v>
      </c>
      <c r="G1231" t="s">
        <v>86</v>
      </c>
      <c r="H1231" s="1">
        <v>39171</v>
      </c>
      <c r="I1231" t="s">
        <v>140</v>
      </c>
      <c r="J1231" t="s">
        <v>162</v>
      </c>
    </row>
    <row r="1232" spans="1:10" x14ac:dyDescent="0.25">
      <c r="A1232" t="str">
        <f>_xlfn.TEXTJOIN(" ",1,Licencje[[#This Row],[Nazwisko]],Licencje[[#This Row],[Imię]])</f>
        <v>KRAUSE Michał</v>
      </c>
      <c r="B1232" t="s">
        <v>14</v>
      </c>
      <c r="C1232" t="s">
        <v>2108</v>
      </c>
      <c r="D1232">
        <v>2025</v>
      </c>
      <c r="E1232" t="s">
        <v>1428</v>
      </c>
      <c r="F1232" t="s">
        <v>2109</v>
      </c>
      <c r="G1232" t="s">
        <v>49</v>
      </c>
      <c r="H1232" s="1">
        <v>39225</v>
      </c>
      <c r="I1232" t="s">
        <v>140</v>
      </c>
      <c r="J1232" t="s">
        <v>2110</v>
      </c>
    </row>
    <row r="1233" spans="1:10" x14ac:dyDescent="0.25">
      <c r="A1233" t="str">
        <f>_xlfn.TEXTJOIN(" ",1,Licencje[[#This Row],[Nazwisko]],Licencje[[#This Row],[Imię]])</f>
        <v>WAWER Michalina</v>
      </c>
      <c r="B1233" t="s">
        <v>9</v>
      </c>
      <c r="C1233" t="s">
        <v>2112</v>
      </c>
      <c r="D1233">
        <v>2025</v>
      </c>
      <c r="E1233" t="s">
        <v>1428</v>
      </c>
      <c r="F1233" t="s">
        <v>2092</v>
      </c>
      <c r="G1233" t="s">
        <v>112</v>
      </c>
      <c r="H1233" s="1">
        <v>38993</v>
      </c>
      <c r="I1233" t="s">
        <v>26</v>
      </c>
      <c r="J1233" t="s">
        <v>2048</v>
      </c>
    </row>
    <row r="1234" spans="1:10" x14ac:dyDescent="0.25">
      <c r="A1234" t="str">
        <f>_xlfn.TEXTJOIN(" ",1,Licencje[[#This Row],[Nazwisko]],Licencje[[#This Row],[Imię]])</f>
        <v>GARBACIK Stanisław</v>
      </c>
      <c r="B1234" t="s">
        <v>14</v>
      </c>
      <c r="C1234" t="s">
        <v>2113</v>
      </c>
      <c r="D1234">
        <v>2025</v>
      </c>
      <c r="E1234" t="s">
        <v>1422</v>
      </c>
      <c r="F1234" t="s">
        <v>2114</v>
      </c>
      <c r="G1234" t="s">
        <v>62</v>
      </c>
      <c r="H1234" s="1">
        <v>20583</v>
      </c>
      <c r="I1234" t="s">
        <v>1479</v>
      </c>
    </row>
    <row r="1235" spans="1:10" x14ac:dyDescent="0.25">
      <c r="A1235" t="str">
        <f>_xlfn.TEXTJOIN(" ",1,Licencje[[#This Row],[Nazwisko]],Licencje[[#This Row],[Imię]])</f>
        <v>PIOTROWSKI Jakub</v>
      </c>
      <c r="B1235" t="s">
        <v>14</v>
      </c>
      <c r="C1235" t="s">
        <v>2115</v>
      </c>
      <c r="D1235">
        <v>2025</v>
      </c>
      <c r="E1235" t="s">
        <v>1422</v>
      </c>
      <c r="F1235" t="s">
        <v>251</v>
      </c>
      <c r="G1235" t="s">
        <v>47</v>
      </c>
      <c r="H1235" s="1">
        <v>36583</v>
      </c>
      <c r="I1235" t="s">
        <v>50</v>
      </c>
    </row>
    <row r="1236" spans="1:10" x14ac:dyDescent="0.25">
      <c r="A1236" t="str">
        <f>_xlfn.TEXTJOIN(" ",1,Licencje[[#This Row],[Nazwisko]],Licencje[[#This Row],[Imię]])</f>
        <v>ŻUREK Damian</v>
      </c>
      <c r="B1236" t="s">
        <v>14</v>
      </c>
      <c r="C1236" t="s">
        <v>2116</v>
      </c>
      <c r="D1236">
        <v>2025</v>
      </c>
      <c r="E1236" t="s">
        <v>1422</v>
      </c>
      <c r="F1236" t="s">
        <v>252</v>
      </c>
      <c r="G1236" t="s">
        <v>74</v>
      </c>
      <c r="H1236" s="1">
        <v>36420</v>
      </c>
      <c r="I1236" t="s">
        <v>50</v>
      </c>
    </row>
    <row r="1237" spans="1:10" x14ac:dyDescent="0.25">
      <c r="A1237" t="str">
        <f>_xlfn.TEXTJOIN(" ",1,Licencje[[#This Row],[Nazwisko]],Licencje[[#This Row],[Imię]])</f>
        <v>BOSIEK Karolina</v>
      </c>
      <c r="B1237" t="s">
        <v>9</v>
      </c>
      <c r="C1237" t="s">
        <v>2117</v>
      </c>
      <c r="D1237">
        <v>2025</v>
      </c>
      <c r="E1237" t="s">
        <v>1422</v>
      </c>
      <c r="F1237" t="s">
        <v>2118</v>
      </c>
      <c r="G1237" t="s">
        <v>58</v>
      </c>
      <c r="H1237" s="1">
        <v>36576</v>
      </c>
      <c r="I1237" t="s">
        <v>50</v>
      </c>
      <c r="J1237" t="s">
        <v>2119</v>
      </c>
    </row>
    <row r="1238" spans="1:10" x14ac:dyDescent="0.25">
      <c r="A1238" t="str">
        <f>_xlfn.TEXTJOIN(" ",1,Licencje[[#This Row],[Nazwisko]],Licencje[[#This Row],[Imię]])</f>
        <v>ZAWISZA Emilia</v>
      </c>
      <c r="B1238" t="s">
        <v>9</v>
      </c>
      <c r="C1238" t="s">
        <v>2120</v>
      </c>
      <c r="D1238">
        <v>2025</v>
      </c>
      <c r="E1238" t="s">
        <v>1428</v>
      </c>
      <c r="F1238" t="s">
        <v>2121</v>
      </c>
      <c r="G1238" t="s">
        <v>131</v>
      </c>
      <c r="H1238" s="1">
        <v>39168</v>
      </c>
      <c r="I1238" t="s">
        <v>1997</v>
      </c>
      <c r="J1238" t="s">
        <v>2122</v>
      </c>
    </row>
    <row r="1239" spans="1:10" x14ac:dyDescent="0.25">
      <c r="A1239" t="str">
        <f>_xlfn.TEXTJOIN(" ",1,Licencje[[#This Row],[Nazwisko]],Licencje[[#This Row],[Imię]])</f>
        <v>PUCZEN Gabriela</v>
      </c>
      <c r="B1239" t="s">
        <v>9</v>
      </c>
      <c r="C1239" t="s">
        <v>2123</v>
      </c>
      <c r="D1239">
        <v>2025</v>
      </c>
      <c r="E1239" t="s">
        <v>1428</v>
      </c>
      <c r="F1239" t="s">
        <v>2124</v>
      </c>
      <c r="G1239" t="s">
        <v>60</v>
      </c>
      <c r="H1239" s="1">
        <v>38914</v>
      </c>
      <c r="I1239" t="s">
        <v>96</v>
      </c>
      <c r="J1239" t="s">
        <v>2125</v>
      </c>
    </row>
    <row r="1240" spans="1:10" x14ac:dyDescent="0.25">
      <c r="A1240" t="str">
        <f>_xlfn.TEXTJOIN(" ",1,Licencje[[#This Row],[Nazwisko]],Licencje[[#This Row],[Imię]])</f>
        <v>DOMITRZ Helena</v>
      </c>
      <c r="B1240" t="s">
        <v>9</v>
      </c>
      <c r="C1240" t="s">
        <v>2126</v>
      </c>
      <c r="D1240">
        <v>2025</v>
      </c>
      <c r="E1240" t="s">
        <v>1498</v>
      </c>
      <c r="F1240" t="s">
        <v>2127</v>
      </c>
      <c r="G1240" t="s">
        <v>192</v>
      </c>
      <c r="H1240" s="1">
        <v>39749</v>
      </c>
      <c r="I1240" t="s">
        <v>118</v>
      </c>
      <c r="J1240" t="s">
        <v>2128</v>
      </c>
    </row>
    <row r="1241" spans="1:10" x14ac:dyDescent="0.25">
      <c r="A1241" t="str">
        <f>_xlfn.TEXTJOIN(" ",1,Licencje[[#This Row],[Nazwisko]],Licencje[[#This Row],[Imię]])</f>
        <v>NIEWIŃSKI Michał</v>
      </c>
      <c r="B1241" t="s">
        <v>14</v>
      </c>
      <c r="C1241" t="s">
        <v>2129</v>
      </c>
      <c r="D1241">
        <v>2025</v>
      </c>
      <c r="E1241" t="s">
        <v>1445</v>
      </c>
      <c r="F1241" t="s">
        <v>1726</v>
      </c>
      <c r="G1241" t="s">
        <v>49</v>
      </c>
      <c r="H1241" s="1">
        <v>37814</v>
      </c>
      <c r="I1241" t="s">
        <v>33</v>
      </c>
      <c r="J1241" t="s">
        <v>2130</v>
      </c>
    </row>
    <row r="1242" spans="1:10" x14ac:dyDescent="0.25">
      <c r="A1242" t="str">
        <f>_xlfn.TEXTJOIN(" ",1,Licencje[[#This Row],[Nazwisko]],Licencje[[#This Row],[Imię]])</f>
        <v>SOKOŁOWSKA Hanna</v>
      </c>
      <c r="B1242" t="s">
        <v>9</v>
      </c>
      <c r="C1242" t="s">
        <v>2131</v>
      </c>
      <c r="D1242">
        <v>2025</v>
      </c>
      <c r="E1242" t="s">
        <v>1539</v>
      </c>
      <c r="F1242" t="s">
        <v>2132</v>
      </c>
      <c r="G1242" t="s">
        <v>122</v>
      </c>
      <c r="H1242" s="1">
        <v>37775</v>
      </c>
      <c r="I1242" t="s">
        <v>33</v>
      </c>
      <c r="J1242" t="s">
        <v>2130</v>
      </c>
    </row>
    <row r="1243" spans="1:10" x14ac:dyDescent="0.25">
      <c r="A1243" t="str">
        <f>_xlfn.TEXTJOIN(" ",1,Licencje[[#This Row],[Nazwisko]],Licencje[[#This Row],[Imię]])</f>
        <v>ŚLIŻEWSKA Sara</v>
      </c>
      <c r="B1243" t="s">
        <v>9</v>
      </c>
      <c r="C1243" t="s">
        <v>2430</v>
      </c>
      <c r="D1243">
        <v>2025</v>
      </c>
      <c r="E1243" t="s">
        <v>1539</v>
      </c>
      <c r="F1243" t="s">
        <v>2431</v>
      </c>
      <c r="G1243" t="s">
        <v>1053</v>
      </c>
      <c r="H1243" s="1">
        <v>37716</v>
      </c>
      <c r="I1243" t="s">
        <v>33</v>
      </c>
      <c r="J1243" t="s">
        <v>2130</v>
      </c>
    </row>
    <row r="1244" spans="1:10" x14ac:dyDescent="0.25">
      <c r="A1244" t="str">
        <f>_xlfn.TEXTJOIN(" ",1,Licencje[[#This Row],[Nazwisko]],Licencje[[#This Row],[Imię]])</f>
        <v>STASZKIEWICZ Elżbieta</v>
      </c>
      <c r="B1244" t="s">
        <v>9</v>
      </c>
      <c r="C1244" t="s">
        <v>2133</v>
      </c>
      <c r="D1244">
        <v>2025</v>
      </c>
      <c r="E1244" t="s">
        <v>1422</v>
      </c>
      <c r="F1244" t="s">
        <v>2134</v>
      </c>
      <c r="G1244" t="s">
        <v>2135</v>
      </c>
      <c r="H1244" s="1">
        <v>28346</v>
      </c>
      <c r="I1244" t="s">
        <v>155</v>
      </c>
    </row>
    <row r="1245" spans="1:10" x14ac:dyDescent="0.25">
      <c r="A1245" t="str">
        <f>_xlfn.TEXTJOIN(" ",1,Licencje[[#This Row],[Nazwisko]],Licencje[[#This Row],[Imię]])</f>
        <v>BARTOŃ Zbigniew</v>
      </c>
      <c r="B1245" t="s">
        <v>14</v>
      </c>
      <c r="C1245" t="s">
        <v>2136</v>
      </c>
      <c r="D1245">
        <v>2025</v>
      </c>
      <c r="E1245" t="s">
        <v>1422</v>
      </c>
      <c r="F1245" t="s">
        <v>2137</v>
      </c>
      <c r="G1245" t="s">
        <v>2032</v>
      </c>
      <c r="H1245" s="1">
        <v>23184</v>
      </c>
      <c r="I1245" t="s">
        <v>1479</v>
      </c>
    </row>
    <row r="1246" spans="1:10" x14ac:dyDescent="0.25">
      <c r="A1246" t="str">
        <f>_xlfn.TEXTJOIN(" ",1,Licencje[[#This Row],[Nazwisko]],Licencje[[#This Row],[Imię]])</f>
        <v>CZYTAJŁO Jacek</v>
      </c>
      <c r="B1246" t="s">
        <v>14</v>
      </c>
      <c r="C1246" t="s">
        <v>2138</v>
      </c>
      <c r="D1246">
        <v>2025</v>
      </c>
      <c r="E1246" t="s">
        <v>1422</v>
      </c>
      <c r="F1246" t="s">
        <v>2139</v>
      </c>
      <c r="G1246" t="s">
        <v>1596</v>
      </c>
      <c r="H1246" s="1">
        <v>25300</v>
      </c>
      <c r="I1246" t="s">
        <v>155</v>
      </c>
    </row>
    <row r="1247" spans="1:10" x14ac:dyDescent="0.25">
      <c r="A1247" t="str">
        <f>_xlfn.TEXTJOIN(" ",1,Licencje[[#This Row],[Nazwisko]],Licencje[[#This Row],[Imię]])</f>
        <v>DZIENISIEWICZ Wiktoria</v>
      </c>
      <c r="B1247" t="s">
        <v>9</v>
      </c>
      <c r="C1247" t="s">
        <v>2140</v>
      </c>
      <c r="D1247">
        <v>2025</v>
      </c>
      <c r="E1247" t="s">
        <v>1441</v>
      </c>
      <c r="F1247" t="s">
        <v>2141</v>
      </c>
      <c r="G1247" t="s">
        <v>91</v>
      </c>
      <c r="H1247" s="1">
        <v>40107</v>
      </c>
      <c r="I1247" t="s">
        <v>142</v>
      </c>
      <c r="J1247" t="s">
        <v>2083</v>
      </c>
    </row>
    <row r="1248" spans="1:10" x14ac:dyDescent="0.25">
      <c r="A1248" t="str">
        <f>_xlfn.TEXTJOIN(" ",1,Licencje[[#This Row],[Nazwisko]],Licencje[[#This Row],[Imię]])</f>
        <v>MUCHLADO Adam</v>
      </c>
      <c r="B1248" t="s">
        <v>14</v>
      </c>
      <c r="C1248" t="s">
        <v>2142</v>
      </c>
      <c r="D1248">
        <v>2025</v>
      </c>
      <c r="E1248" t="s">
        <v>1514</v>
      </c>
      <c r="F1248" t="s">
        <v>2143</v>
      </c>
      <c r="G1248" t="s">
        <v>55</v>
      </c>
      <c r="H1248" s="1">
        <v>38198</v>
      </c>
      <c r="I1248" t="s">
        <v>45</v>
      </c>
      <c r="J1248" t="s">
        <v>2144</v>
      </c>
    </row>
    <row r="1249" spans="1:10" x14ac:dyDescent="0.25">
      <c r="A1249" t="str">
        <f>_xlfn.TEXTJOIN(" ",1,Licencje[[#This Row],[Nazwisko]],Licencje[[#This Row],[Imię]])</f>
        <v>MAZUR Hanna</v>
      </c>
      <c r="B1249" t="s">
        <v>9</v>
      </c>
      <c r="C1249" t="s">
        <v>2145</v>
      </c>
      <c r="D1249">
        <v>2025</v>
      </c>
      <c r="E1249" t="s">
        <v>1436</v>
      </c>
      <c r="F1249" t="s">
        <v>256</v>
      </c>
      <c r="G1249" t="s">
        <v>122</v>
      </c>
      <c r="H1249" s="1">
        <v>39547</v>
      </c>
      <c r="I1249" t="s">
        <v>40</v>
      </c>
      <c r="J1249" t="s">
        <v>1661</v>
      </c>
    </row>
    <row r="1250" spans="1:10" x14ac:dyDescent="0.25">
      <c r="A1250" t="str">
        <f>_xlfn.TEXTJOIN(" ",1,Licencje[[#This Row],[Nazwisko]],Licencje[[#This Row],[Imię]])</f>
        <v>WOŹNIAK Kornelia</v>
      </c>
      <c r="B1250" t="s">
        <v>9</v>
      </c>
      <c r="C1250" t="s">
        <v>2146</v>
      </c>
      <c r="D1250">
        <v>2025</v>
      </c>
      <c r="E1250" t="s">
        <v>1436</v>
      </c>
      <c r="F1250" t="s">
        <v>2147</v>
      </c>
      <c r="G1250" t="s">
        <v>65</v>
      </c>
      <c r="H1250" s="1">
        <v>39407</v>
      </c>
      <c r="I1250" t="s">
        <v>40</v>
      </c>
      <c r="J1250" t="s">
        <v>2048</v>
      </c>
    </row>
    <row r="1251" spans="1:10" x14ac:dyDescent="0.25">
      <c r="A1251" t="str">
        <f>_xlfn.TEXTJOIN(" ",1,Licencje[[#This Row],[Nazwisko]],Licencje[[#This Row],[Imię]])</f>
        <v>OLSZEWSKA Anna</v>
      </c>
      <c r="B1251" t="s">
        <v>9</v>
      </c>
      <c r="C1251" t="s">
        <v>3154</v>
      </c>
      <c r="D1251">
        <v>2025</v>
      </c>
      <c r="E1251" t="s">
        <v>1422</v>
      </c>
      <c r="F1251" t="s">
        <v>3155</v>
      </c>
      <c r="G1251" t="s">
        <v>13</v>
      </c>
      <c r="H1251" s="1">
        <v>34602</v>
      </c>
      <c r="I1251" t="s">
        <v>17</v>
      </c>
    </row>
    <row r="1252" spans="1:10" x14ac:dyDescent="0.25">
      <c r="A1252" t="str">
        <f>_xlfn.TEXTJOIN(" ",1,Licencje[[#This Row],[Nazwisko]],Licencje[[#This Row],[Imię]])</f>
        <v>KONOPKO Bartosz</v>
      </c>
      <c r="B1252" t="s">
        <v>14</v>
      </c>
      <c r="C1252" t="s">
        <v>2148</v>
      </c>
      <c r="D1252">
        <v>2025</v>
      </c>
      <c r="E1252" t="s">
        <v>1422</v>
      </c>
      <c r="F1252" t="s">
        <v>1728</v>
      </c>
      <c r="G1252" t="s">
        <v>113</v>
      </c>
      <c r="H1252" s="1">
        <v>32300</v>
      </c>
      <c r="I1252" t="s">
        <v>33</v>
      </c>
    </row>
    <row r="1253" spans="1:10" x14ac:dyDescent="0.25">
      <c r="A1253" t="str">
        <f>_xlfn.TEXTJOIN(" ",1,Licencje[[#This Row],[Nazwisko]],Licencje[[#This Row],[Imię]])</f>
        <v>MASZKOWSKA Joanna</v>
      </c>
      <c r="B1253" t="s">
        <v>9</v>
      </c>
      <c r="C1253" t="s">
        <v>2149</v>
      </c>
      <c r="D1253">
        <v>2025</v>
      </c>
      <c r="E1253" t="s">
        <v>1422</v>
      </c>
      <c r="F1253" t="s">
        <v>2150</v>
      </c>
      <c r="G1253" t="s">
        <v>194</v>
      </c>
      <c r="H1253" s="1">
        <v>33988</v>
      </c>
      <c r="I1253" t="s">
        <v>17</v>
      </c>
    </row>
    <row r="1254" spans="1:10" x14ac:dyDescent="0.25">
      <c r="A1254" t="str">
        <f>_xlfn.TEXTJOIN(" ",1,Licencje[[#This Row],[Nazwisko]],Licencje[[#This Row],[Imię]])</f>
        <v>BOROWIECKI Jędrzej</v>
      </c>
      <c r="B1254" t="s">
        <v>14</v>
      </c>
      <c r="C1254" t="s">
        <v>2151</v>
      </c>
      <c r="D1254">
        <v>2025</v>
      </c>
      <c r="E1254" t="s">
        <v>1539</v>
      </c>
      <c r="F1254" t="s">
        <v>2152</v>
      </c>
      <c r="G1254" t="s">
        <v>2153</v>
      </c>
      <c r="H1254" s="1">
        <v>37486</v>
      </c>
      <c r="I1254" t="s">
        <v>140</v>
      </c>
      <c r="J1254" t="s">
        <v>2154</v>
      </c>
    </row>
    <row r="1255" spans="1:10" x14ac:dyDescent="0.25">
      <c r="A1255" t="str">
        <f>_xlfn.TEXTJOIN(" ",1,Licencje[[#This Row],[Nazwisko]],Licencje[[#This Row],[Imię]])</f>
        <v>JAŻDŻYŃSKA Ada</v>
      </c>
      <c r="B1255" t="s">
        <v>9</v>
      </c>
      <c r="C1255" t="s">
        <v>2155</v>
      </c>
      <c r="D1255">
        <v>2025</v>
      </c>
      <c r="E1255" t="s">
        <v>1481</v>
      </c>
      <c r="F1255" t="s">
        <v>2156</v>
      </c>
      <c r="G1255" t="s">
        <v>235</v>
      </c>
      <c r="H1255" s="1">
        <v>38554</v>
      </c>
      <c r="I1255" t="s">
        <v>140</v>
      </c>
      <c r="J1255" t="s">
        <v>2122</v>
      </c>
    </row>
    <row r="1256" spans="1:10" x14ac:dyDescent="0.25">
      <c r="A1256" t="str">
        <f>_xlfn.TEXTJOIN(" ",1,Licencje[[#This Row],[Nazwisko]],Licencje[[#This Row],[Imię]])</f>
        <v>OLAK Jakub</v>
      </c>
      <c r="B1256" t="s">
        <v>14</v>
      </c>
      <c r="C1256" t="s">
        <v>2157</v>
      </c>
      <c r="D1256">
        <v>2025</v>
      </c>
      <c r="E1256" t="s">
        <v>1428</v>
      </c>
      <c r="F1256" t="s">
        <v>2158</v>
      </c>
      <c r="G1256" t="s">
        <v>47</v>
      </c>
      <c r="H1256" s="1">
        <v>39071</v>
      </c>
      <c r="I1256" t="s">
        <v>140</v>
      </c>
      <c r="J1256" t="s">
        <v>162</v>
      </c>
    </row>
    <row r="1257" spans="1:10" x14ac:dyDescent="0.25">
      <c r="A1257" t="str">
        <f>_xlfn.TEXTJOIN(" ",1,Licencje[[#This Row],[Nazwisko]],Licencje[[#This Row],[Imię]])</f>
        <v>REINDL Katarzyna</v>
      </c>
      <c r="B1257" t="s">
        <v>9</v>
      </c>
      <c r="C1257" t="s">
        <v>2159</v>
      </c>
      <c r="D1257">
        <v>2025</v>
      </c>
      <c r="E1257" t="s">
        <v>1514</v>
      </c>
      <c r="F1257" t="s">
        <v>2160</v>
      </c>
      <c r="G1257" t="s">
        <v>257</v>
      </c>
      <c r="H1257" s="1">
        <v>38319</v>
      </c>
      <c r="I1257" t="s">
        <v>140</v>
      </c>
      <c r="J1257" t="s">
        <v>2154</v>
      </c>
    </row>
    <row r="1258" spans="1:10" x14ac:dyDescent="0.25">
      <c r="A1258" t="str">
        <f>_xlfn.TEXTJOIN(" ",1,Licencje[[#This Row],[Nazwisko]],Licencje[[#This Row],[Imię]])</f>
        <v>WYSZYŃSKI Ryszard</v>
      </c>
      <c r="B1258" t="s">
        <v>14</v>
      </c>
      <c r="C1258" t="s">
        <v>2161</v>
      </c>
      <c r="D1258">
        <v>2025</v>
      </c>
      <c r="E1258" t="s">
        <v>1514</v>
      </c>
      <c r="F1258" t="s">
        <v>2162</v>
      </c>
      <c r="G1258" t="s">
        <v>259</v>
      </c>
      <c r="H1258" s="1">
        <v>38363</v>
      </c>
      <c r="I1258" t="s">
        <v>1415</v>
      </c>
    </row>
    <row r="1259" spans="1:10" x14ac:dyDescent="0.25">
      <c r="A1259" t="str">
        <f>_xlfn.TEXTJOIN(" ",1,Licencje[[#This Row],[Nazwisko]],Licencje[[#This Row],[Imię]])</f>
        <v>ADAMSKI Paweł</v>
      </c>
      <c r="B1259" t="s">
        <v>14</v>
      </c>
      <c r="C1259" t="s">
        <v>2163</v>
      </c>
      <c r="D1259">
        <v>2025</v>
      </c>
      <c r="E1259" t="s">
        <v>1422</v>
      </c>
      <c r="F1259" t="s">
        <v>2164</v>
      </c>
      <c r="G1259" t="s">
        <v>16</v>
      </c>
      <c r="H1259" s="1">
        <v>36271</v>
      </c>
      <c r="I1259" t="s">
        <v>33</v>
      </c>
    </row>
    <row r="1260" spans="1:10" x14ac:dyDescent="0.25">
      <c r="A1260" t="str">
        <f>_xlfn.TEXTJOIN(" ",1,Licencje[[#This Row],[Nazwisko]],Licencje[[#This Row],[Imię]])</f>
        <v>BIELECKI Jakub</v>
      </c>
      <c r="B1260" t="s">
        <v>14</v>
      </c>
      <c r="C1260" t="s">
        <v>3156</v>
      </c>
      <c r="D1260">
        <v>2025</v>
      </c>
      <c r="E1260" t="s">
        <v>1539</v>
      </c>
      <c r="F1260" t="s">
        <v>3157</v>
      </c>
      <c r="G1260" t="s">
        <v>47</v>
      </c>
      <c r="H1260" s="1">
        <v>37582</v>
      </c>
      <c r="I1260" t="s">
        <v>33</v>
      </c>
      <c r="J1260" t="s">
        <v>2048</v>
      </c>
    </row>
    <row r="1261" spans="1:10" x14ac:dyDescent="0.25">
      <c r="A1261" t="str">
        <f>_xlfn.TEXTJOIN(" ",1,Licencje[[#This Row],[Nazwisko]],Licencje[[#This Row],[Imię]])</f>
        <v>KUCZYŃSKI Łukasz</v>
      </c>
      <c r="B1261" t="s">
        <v>14</v>
      </c>
      <c r="C1261" t="s">
        <v>2165</v>
      </c>
      <c r="D1261">
        <v>2025</v>
      </c>
      <c r="E1261" t="s">
        <v>1422</v>
      </c>
      <c r="F1261" t="s">
        <v>1702</v>
      </c>
      <c r="G1261" t="s">
        <v>215</v>
      </c>
      <c r="H1261" s="1">
        <v>36334</v>
      </c>
      <c r="I1261" t="s">
        <v>33</v>
      </c>
    </row>
    <row r="1262" spans="1:10" x14ac:dyDescent="0.25">
      <c r="A1262" t="str">
        <f>_xlfn.TEXTJOIN(" ",1,Licencje[[#This Row],[Nazwisko]],Licencje[[#This Row],[Imię]])</f>
        <v>TOPOLSKA Gabriela</v>
      </c>
      <c r="B1262" t="s">
        <v>9</v>
      </c>
      <c r="C1262" t="s">
        <v>2166</v>
      </c>
      <c r="D1262">
        <v>2025</v>
      </c>
      <c r="E1262" t="s">
        <v>1422</v>
      </c>
      <c r="F1262" t="s">
        <v>2167</v>
      </c>
      <c r="G1262" t="s">
        <v>60</v>
      </c>
      <c r="H1262" s="1">
        <v>36965</v>
      </c>
      <c r="I1262" t="s">
        <v>33</v>
      </c>
    </row>
    <row r="1263" spans="1:10" x14ac:dyDescent="0.25">
      <c r="A1263" t="str">
        <f>_xlfn.TEXTJOIN(" ",1,Licencje[[#This Row],[Nazwisko]],Licencje[[#This Row],[Imię]])</f>
        <v>MALISZEWSKA Natalia</v>
      </c>
      <c r="B1263" t="s">
        <v>9</v>
      </c>
      <c r="C1263" t="s">
        <v>2168</v>
      </c>
      <c r="D1263">
        <v>2025</v>
      </c>
      <c r="E1263" t="s">
        <v>1422</v>
      </c>
      <c r="F1263" t="s">
        <v>2169</v>
      </c>
      <c r="G1263" t="s">
        <v>43</v>
      </c>
      <c r="H1263" s="1">
        <v>34958</v>
      </c>
      <c r="I1263" t="s">
        <v>33</v>
      </c>
      <c r="J1263" t="s">
        <v>2170</v>
      </c>
    </row>
    <row r="1264" spans="1:10" x14ac:dyDescent="0.25">
      <c r="A1264" t="str">
        <f>_xlfn.TEXTJOIN(" ",1,Licencje[[#This Row],[Nazwisko]],Licencje[[#This Row],[Imię]])</f>
        <v>JABRZYK Natalia</v>
      </c>
      <c r="B1264" t="s">
        <v>9</v>
      </c>
      <c r="C1264" t="s">
        <v>2171</v>
      </c>
      <c r="D1264">
        <v>2025</v>
      </c>
      <c r="E1264" t="s">
        <v>1422</v>
      </c>
      <c r="F1264" t="s">
        <v>153</v>
      </c>
      <c r="G1264" t="s">
        <v>43</v>
      </c>
      <c r="H1264" s="1">
        <v>36953</v>
      </c>
      <c r="I1264" t="s">
        <v>50</v>
      </c>
    </row>
    <row r="1265" spans="1:10" x14ac:dyDescent="0.25">
      <c r="A1265" t="str">
        <f>_xlfn.TEXTJOIN(" ",1,Licencje[[#This Row],[Nazwisko]],Licencje[[#This Row],[Imię]])</f>
        <v>WOJTAKOWSKI Szymon</v>
      </c>
      <c r="B1265" t="s">
        <v>14</v>
      </c>
      <c r="C1265" t="s">
        <v>2172</v>
      </c>
      <c r="D1265">
        <v>2025</v>
      </c>
      <c r="E1265" t="s">
        <v>1514</v>
      </c>
      <c r="F1265" t="s">
        <v>2173</v>
      </c>
      <c r="G1265" t="s">
        <v>82</v>
      </c>
      <c r="H1265" s="1">
        <v>38433</v>
      </c>
      <c r="I1265" t="s">
        <v>50</v>
      </c>
      <c r="J1265" t="s">
        <v>54</v>
      </c>
    </row>
    <row r="1266" spans="1:10" x14ac:dyDescent="0.25">
      <c r="A1266" t="str">
        <f>_xlfn.TEXTJOIN(" ",1,Licencje[[#This Row],[Nazwisko]],Licencje[[#This Row],[Imię]])</f>
        <v>ABRATKIEWICZ Kacper</v>
      </c>
      <c r="B1266" t="s">
        <v>14</v>
      </c>
      <c r="C1266" t="s">
        <v>2174</v>
      </c>
      <c r="D1266">
        <v>2025</v>
      </c>
      <c r="E1266" t="s">
        <v>1514</v>
      </c>
      <c r="F1266" t="s">
        <v>263</v>
      </c>
      <c r="G1266" t="s">
        <v>70</v>
      </c>
      <c r="H1266" s="1">
        <v>38444</v>
      </c>
      <c r="I1266" t="s">
        <v>50</v>
      </c>
      <c r="J1266" t="s">
        <v>54</v>
      </c>
    </row>
    <row r="1267" spans="1:10" x14ac:dyDescent="0.25">
      <c r="A1267" t="str">
        <f>_xlfn.TEXTJOIN(" ",1,Licencje[[#This Row],[Nazwisko]],Licencje[[#This Row],[Imię]])</f>
        <v>ŚLIWKA Mateusz</v>
      </c>
      <c r="B1267" t="s">
        <v>14</v>
      </c>
      <c r="C1267" t="s">
        <v>2175</v>
      </c>
      <c r="D1267">
        <v>2025</v>
      </c>
      <c r="E1267" t="s">
        <v>1481</v>
      </c>
      <c r="F1267" t="s">
        <v>2176</v>
      </c>
      <c r="G1267" t="s">
        <v>48</v>
      </c>
      <c r="H1267" s="1">
        <v>38609</v>
      </c>
      <c r="I1267" t="s">
        <v>89</v>
      </c>
      <c r="J1267" t="s">
        <v>241</v>
      </c>
    </row>
    <row r="1268" spans="1:10" x14ac:dyDescent="0.25">
      <c r="A1268" t="str">
        <f>_xlfn.TEXTJOIN(" ",1,Licencje[[#This Row],[Nazwisko]],Licencje[[#This Row],[Imię]])</f>
        <v>STEĆ Amelia</v>
      </c>
      <c r="B1268" t="s">
        <v>9</v>
      </c>
      <c r="C1268" t="s">
        <v>2177</v>
      </c>
      <c r="D1268">
        <v>2025</v>
      </c>
      <c r="E1268" t="s">
        <v>1514</v>
      </c>
      <c r="F1268" t="s">
        <v>2178</v>
      </c>
      <c r="G1268" t="s">
        <v>86</v>
      </c>
      <c r="H1268" s="1">
        <v>38481</v>
      </c>
      <c r="I1268" t="s">
        <v>142</v>
      </c>
      <c r="J1268" t="s">
        <v>2179</v>
      </c>
    </row>
    <row r="1269" spans="1:10" x14ac:dyDescent="0.25">
      <c r="A1269" t="str">
        <f>_xlfn.TEXTJOIN(" ",1,Licencje[[#This Row],[Nazwisko]],Licencje[[#This Row],[Imię]])</f>
        <v>ADAMOWICZ Krzysztof</v>
      </c>
      <c r="B1269" t="s">
        <v>14</v>
      </c>
      <c r="C1269" t="s">
        <v>2180</v>
      </c>
      <c r="D1269">
        <v>2025</v>
      </c>
      <c r="E1269" t="s">
        <v>1422</v>
      </c>
      <c r="F1269" t="s">
        <v>2181</v>
      </c>
      <c r="G1269" t="s">
        <v>38</v>
      </c>
      <c r="H1269" s="1">
        <v>21680</v>
      </c>
      <c r="I1269" t="s">
        <v>141</v>
      </c>
    </row>
    <row r="1270" spans="1:10" x14ac:dyDescent="0.25">
      <c r="A1270" t="str">
        <f>_xlfn.TEXTJOIN(" ",1,Licencje[[#This Row],[Nazwisko]],Licencje[[#This Row],[Imię]])</f>
        <v>KRÓLIKOWSKI Stanisław</v>
      </c>
      <c r="B1270" t="s">
        <v>14</v>
      </c>
      <c r="C1270" t="s">
        <v>2184</v>
      </c>
      <c r="D1270">
        <v>2025</v>
      </c>
      <c r="E1270" t="s">
        <v>1436</v>
      </c>
      <c r="F1270" t="s">
        <v>2185</v>
      </c>
      <c r="G1270" t="s">
        <v>62</v>
      </c>
      <c r="H1270" s="1">
        <v>39471</v>
      </c>
      <c r="I1270" t="s">
        <v>141</v>
      </c>
      <c r="J1270" t="s">
        <v>2183</v>
      </c>
    </row>
    <row r="1271" spans="1:10" x14ac:dyDescent="0.25">
      <c r="A1271" t="str">
        <f>_xlfn.TEXTJOIN(" ",1,Licencje[[#This Row],[Nazwisko]],Licencje[[#This Row],[Imię]])</f>
        <v>GADOMSKA Anna</v>
      </c>
      <c r="B1271" t="s">
        <v>9</v>
      </c>
      <c r="C1271" t="s">
        <v>2186</v>
      </c>
      <c r="D1271">
        <v>2025</v>
      </c>
      <c r="E1271" t="s">
        <v>1422</v>
      </c>
      <c r="F1271" t="s">
        <v>2187</v>
      </c>
      <c r="G1271" t="s">
        <v>13</v>
      </c>
      <c r="H1271" s="1">
        <v>23928</v>
      </c>
      <c r="I1271" t="s">
        <v>1479</v>
      </c>
    </row>
    <row r="1272" spans="1:10" x14ac:dyDescent="0.25">
      <c r="A1272" t="str">
        <f>_xlfn.TEXTJOIN(" ",1,Licencje[[#This Row],[Nazwisko]],Licencje[[#This Row],[Imię]])</f>
        <v>CYWIŃSKI Leszek</v>
      </c>
      <c r="B1272" t="s">
        <v>14</v>
      </c>
      <c r="C1272" t="s">
        <v>2188</v>
      </c>
      <c r="D1272">
        <v>2025</v>
      </c>
      <c r="E1272" t="s">
        <v>1422</v>
      </c>
      <c r="F1272" t="s">
        <v>2189</v>
      </c>
      <c r="G1272" t="s">
        <v>2190</v>
      </c>
      <c r="H1272" s="1">
        <v>22282</v>
      </c>
      <c r="I1272" t="s">
        <v>1479</v>
      </c>
    </row>
    <row r="1273" spans="1:10" x14ac:dyDescent="0.25">
      <c r="A1273" t="str">
        <f>_xlfn.TEXTJOIN(" ",1,Licencje[[#This Row],[Nazwisko]],Licencje[[#This Row],[Imię]])</f>
        <v>PIKCIUN Andrzej</v>
      </c>
      <c r="B1273" t="s">
        <v>14</v>
      </c>
      <c r="C1273" t="s">
        <v>2191</v>
      </c>
      <c r="D1273">
        <v>2025</v>
      </c>
      <c r="E1273" t="s">
        <v>1422</v>
      </c>
      <c r="F1273" t="s">
        <v>2192</v>
      </c>
      <c r="G1273" t="s">
        <v>1996</v>
      </c>
      <c r="H1273" s="1">
        <v>20855</v>
      </c>
      <c r="I1273" t="s">
        <v>1479</v>
      </c>
    </row>
    <row r="1274" spans="1:10" x14ac:dyDescent="0.25">
      <c r="A1274" t="str">
        <f>_xlfn.TEXTJOIN(" ",1,Licencje[[#This Row],[Nazwisko]],Licencje[[#This Row],[Imię]])</f>
        <v>BARTŁOCZUK Andrzej</v>
      </c>
      <c r="B1274" t="s">
        <v>14</v>
      </c>
      <c r="C1274" t="s">
        <v>2193</v>
      </c>
      <c r="D1274">
        <v>2025</v>
      </c>
      <c r="E1274" t="s">
        <v>1422</v>
      </c>
      <c r="F1274" t="s">
        <v>2194</v>
      </c>
      <c r="G1274" t="s">
        <v>1996</v>
      </c>
      <c r="H1274" s="1">
        <v>22956</v>
      </c>
      <c r="I1274" t="s">
        <v>1479</v>
      </c>
    </row>
    <row r="1275" spans="1:10" x14ac:dyDescent="0.25">
      <c r="A1275" t="str">
        <f>_xlfn.TEXTJOIN(" ",1,Licencje[[#This Row],[Nazwisko]],Licencje[[#This Row],[Imię]])</f>
        <v>SZAREJKO Anna</v>
      </c>
      <c r="B1275" t="s">
        <v>9</v>
      </c>
      <c r="C1275" t="s">
        <v>3158</v>
      </c>
      <c r="D1275">
        <v>2025</v>
      </c>
      <c r="E1275" t="s">
        <v>1422</v>
      </c>
      <c r="F1275" t="s">
        <v>3159</v>
      </c>
      <c r="G1275" t="s">
        <v>13</v>
      </c>
      <c r="H1275" s="1">
        <v>22737</v>
      </c>
      <c r="I1275" t="s">
        <v>1479</v>
      </c>
    </row>
    <row r="1276" spans="1:10" x14ac:dyDescent="0.25">
      <c r="A1276" t="str">
        <f>_xlfn.TEXTJOIN(" ",1,Licencje[[#This Row],[Nazwisko]],Licencje[[#This Row],[Imię]])</f>
        <v>STANKIEWICZ Anna</v>
      </c>
      <c r="B1276" t="s">
        <v>9</v>
      </c>
      <c r="C1276" t="s">
        <v>2195</v>
      </c>
      <c r="D1276">
        <v>2025</v>
      </c>
      <c r="E1276" t="s">
        <v>1422</v>
      </c>
      <c r="F1276" t="s">
        <v>2196</v>
      </c>
      <c r="G1276" t="s">
        <v>13</v>
      </c>
      <c r="H1276" s="1">
        <v>22044</v>
      </c>
      <c r="I1276" t="s">
        <v>1479</v>
      </c>
    </row>
    <row r="1277" spans="1:10" x14ac:dyDescent="0.25">
      <c r="A1277" t="str">
        <f>_xlfn.TEXTJOIN(" ",1,Licencje[[#This Row],[Nazwisko]],Licencje[[#This Row],[Imię]])</f>
        <v>HOSTYŃSKI Szymon</v>
      </c>
      <c r="B1277" t="s">
        <v>14</v>
      </c>
      <c r="C1277" t="s">
        <v>2197</v>
      </c>
      <c r="D1277">
        <v>2025</v>
      </c>
      <c r="E1277" t="s">
        <v>1428</v>
      </c>
      <c r="F1277" t="s">
        <v>2198</v>
      </c>
      <c r="G1277" t="s">
        <v>82</v>
      </c>
      <c r="H1277" s="1">
        <v>38980</v>
      </c>
      <c r="I1277" t="s">
        <v>155</v>
      </c>
      <c r="J1277" t="s">
        <v>2199</v>
      </c>
    </row>
    <row r="1278" spans="1:10" x14ac:dyDescent="0.25">
      <c r="A1278" t="str">
        <f>_xlfn.TEXTJOIN(" ",1,Licencje[[#This Row],[Nazwisko]],Licencje[[#This Row],[Imię]])</f>
        <v>MIKOŁAJUK Mateusz</v>
      </c>
      <c r="B1278" t="s">
        <v>14</v>
      </c>
      <c r="C1278" t="s">
        <v>2200</v>
      </c>
      <c r="D1278">
        <v>2025</v>
      </c>
      <c r="E1278" t="s">
        <v>1422</v>
      </c>
      <c r="F1278" t="s">
        <v>2201</v>
      </c>
      <c r="G1278" t="s">
        <v>48</v>
      </c>
      <c r="H1278" s="1">
        <v>37348</v>
      </c>
      <c r="I1278" t="s">
        <v>33</v>
      </c>
    </row>
    <row r="1279" spans="1:10" x14ac:dyDescent="0.25">
      <c r="A1279" t="str">
        <f>_xlfn.TEXTJOIN(" ",1,Licencje[[#This Row],[Nazwisko]],Licencje[[#This Row],[Imię]])</f>
        <v>ZIOMEK-NOGAL Kaja</v>
      </c>
      <c r="B1279" t="s">
        <v>9</v>
      </c>
      <c r="C1279" t="s">
        <v>2202</v>
      </c>
      <c r="D1279">
        <v>2025</v>
      </c>
      <c r="E1279" t="s">
        <v>1422</v>
      </c>
      <c r="F1279" t="s">
        <v>2203</v>
      </c>
      <c r="G1279" t="s">
        <v>25</v>
      </c>
      <c r="H1279" s="1">
        <v>35645</v>
      </c>
      <c r="I1279" t="s">
        <v>151</v>
      </c>
      <c r="J1279" t="s">
        <v>1489</v>
      </c>
    </row>
    <row r="1280" spans="1:10" x14ac:dyDescent="0.25">
      <c r="A1280" t="str">
        <f>_xlfn.TEXTJOIN(" ",1,Licencje[[#This Row],[Nazwisko]],Licencje[[#This Row],[Imię]])</f>
        <v>GUTOWSKI Wojciech</v>
      </c>
      <c r="B1280" t="s">
        <v>14</v>
      </c>
      <c r="C1280" t="s">
        <v>2204</v>
      </c>
      <c r="D1280">
        <v>2025</v>
      </c>
      <c r="E1280" t="s">
        <v>1445</v>
      </c>
      <c r="F1280" t="s">
        <v>2205</v>
      </c>
      <c r="G1280" t="s">
        <v>94</v>
      </c>
      <c r="H1280" s="1">
        <v>37913</v>
      </c>
      <c r="I1280" t="s">
        <v>151</v>
      </c>
    </row>
    <row r="1281" spans="1:10" x14ac:dyDescent="0.25">
      <c r="A1281" t="str">
        <f>_xlfn.TEXTJOIN(" ",1,Licencje[[#This Row],[Nazwisko]],Licencje[[#This Row],[Imię]])</f>
        <v>KUDŁA Patryk</v>
      </c>
      <c r="B1281" t="s">
        <v>14</v>
      </c>
      <c r="C1281" t="s">
        <v>2206</v>
      </c>
      <c r="D1281">
        <v>2025</v>
      </c>
      <c r="E1281" t="s">
        <v>1428</v>
      </c>
      <c r="F1281" t="s">
        <v>2207</v>
      </c>
      <c r="G1281" t="s">
        <v>1659</v>
      </c>
      <c r="H1281" s="1">
        <v>39189</v>
      </c>
      <c r="I1281" t="s">
        <v>155</v>
      </c>
      <c r="J1281" t="s">
        <v>2049</v>
      </c>
    </row>
    <row r="1282" spans="1:10" x14ac:dyDescent="0.25">
      <c r="A1282" t="str">
        <f>_xlfn.TEXTJOIN(" ",1,Licencje[[#This Row],[Nazwisko]],Licencje[[#This Row],[Imię]])</f>
        <v>KUBIN Liwia</v>
      </c>
      <c r="B1282" t="s">
        <v>9</v>
      </c>
      <c r="C1282" t="s">
        <v>2208</v>
      </c>
      <c r="D1282">
        <v>2025</v>
      </c>
      <c r="E1282" t="s">
        <v>1514</v>
      </c>
      <c r="F1282" t="s">
        <v>2209</v>
      </c>
      <c r="G1282" t="s">
        <v>2210</v>
      </c>
      <c r="H1282" s="1">
        <v>38241</v>
      </c>
      <c r="I1282" t="s">
        <v>130</v>
      </c>
      <c r="J1282" t="s">
        <v>2111</v>
      </c>
    </row>
    <row r="1283" spans="1:10" x14ac:dyDescent="0.25">
      <c r="A1283" t="str">
        <f>_xlfn.TEXTJOIN(" ",1,Licencje[[#This Row],[Nazwisko]],Licencje[[#This Row],[Imię]])</f>
        <v>KUBIN Ireneusz</v>
      </c>
      <c r="B1283" t="s">
        <v>14</v>
      </c>
      <c r="C1283" t="s">
        <v>2211</v>
      </c>
      <c r="D1283">
        <v>2025</v>
      </c>
      <c r="E1283" t="s">
        <v>1422</v>
      </c>
      <c r="F1283" t="s">
        <v>2209</v>
      </c>
      <c r="G1283" t="s">
        <v>2212</v>
      </c>
      <c r="H1283" s="1">
        <v>26335</v>
      </c>
      <c r="I1283" t="s">
        <v>130</v>
      </c>
    </row>
    <row r="1284" spans="1:10" x14ac:dyDescent="0.25">
      <c r="A1284" t="str">
        <f>_xlfn.TEXTJOIN(" ",1,Licencje[[#This Row],[Nazwisko]],Licencje[[#This Row],[Imię]])</f>
        <v>GRZYWIŃSKA Julia</v>
      </c>
      <c r="B1284" t="s">
        <v>9</v>
      </c>
      <c r="C1284" t="s">
        <v>2214</v>
      </c>
      <c r="D1284">
        <v>2025</v>
      </c>
      <c r="E1284" t="s">
        <v>1428</v>
      </c>
      <c r="F1284" t="s">
        <v>2215</v>
      </c>
      <c r="G1284" t="s">
        <v>64</v>
      </c>
      <c r="H1284" s="1">
        <v>38974</v>
      </c>
      <c r="I1284" t="s">
        <v>118</v>
      </c>
      <c r="J1284" t="s">
        <v>2216</v>
      </c>
    </row>
    <row r="1285" spans="1:10" x14ac:dyDescent="0.25">
      <c r="A1285" t="str">
        <f>_xlfn.TEXTJOIN(" ",1,Licencje[[#This Row],[Nazwisko]],Licencje[[#This Row],[Imię]])</f>
        <v>BRAUN Zofia</v>
      </c>
      <c r="B1285" t="s">
        <v>9</v>
      </c>
      <c r="C1285" t="s">
        <v>2217</v>
      </c>
      <c r="D1285">
        <v>2025</v>
      </c>
      <c r="E1285" t="s">
        <v>1428</v>
      </c>
      <c r="F1285" t="s">
        <v>2218</v>
      </c>
      <c r="G1285" t="s">
        <v>72</v>
      </c>
      <c r="H1285" s="1">
        <v>39128</v>
      </c>
      <c r="I1285" t="s">
        <v>118</v>
      </c>
      <c r="J1285" t="s">
        <v>2219</v>
      </c>
    </row>
    <row r="1286" spans="1:10" x14ac:dyDescent="0.25">
      <c r="A1286" t="str">
        <f>_xlfn.TEXTJOIN(" ",1,Licencje[[#This Row],[Nazwisko]],Licencje[[#This Row],[Imię]])</f>
        <v>STADNICKI Jerzy</v>
      </c>
      <c r="B1286" t="s">
        <v>14</v>
      </c>
      <c r="C1286" t="s">
        <v>2220</v>
      </c>
      <c r="D1286">
        <v>2025</v>
      </c>
      <c r="E1286" t="s">
        <v>1481</v>
      </c>
      <c r="F1286" t="s">
        <v>2221</v>
      </c>
      <c r="G1286" t="s">
        <v>245</v>
      </c>
      <c r="H1286" s="1">
        <v>38576</v>
      </c>
      <c r="I1286" t="s">
        <v>118</v>
      </c>
      <c r="J1286" t="s">
        <v>2213</v>
      </c>
    </row>
    <row r="1287" spans="1:10" x14ac:dyDescent="0.25">
      <c r="A1287" t="str">
        <f>_xlfn.TEXTJOIN(" ",1,Licencje[[#This Row],[Nazwisko]],Licencje[[#This Row],[Imię]])</f>
        <v>CZYSZCZOŃ Magdalena</v>
      </c>
      <c r="B1287" t="s">
        <v>9</v>
      </c>
      <c r="C1287" t="s">
        <v>2223</v>
      </c>
      <c r="D1287">
        <v>2025</v>
      </c>
      <c r="E1287" t="s">
        <v>1422</v>
      </c>
      <c r="F1287" t="s">
        <v>2224</v>
      </c>
      <c r="G1287" t="s">
        <v>93</v>
      </c>
      <c r="H1287" s="1">
        <v>34762</v>
      </c>
      <c r="I1287" t="s">
        <v>1488</v>
      </c>
    </row>
    <row r="1288" spans="1:10" x14ac:dyDescent="0.25">
      <c r="A1288" t="str">
        <f>_xlfn.TEXTJOIN(" ",1,Licencje[[#This Row],[Nazwisko]],Licencje[[#This Row],[Imię]])</f>
        <v>KANIA Marek</v>
      </c>
      <c r="B1288" t="s">
        <v>14</v>
      </c>
      <c r="C1288" t="s">
        <v>2225</v>
      </c>
      <c r="D1288">
        <v>2025</v>
      </c>
      <c r="E1288" t="s">
        <v>1422</v>
      </c>
      <c r="F1288" t="s">
        <v>208</v>
      </c>
      <c r="G1288" t="s">
        <v>1655</v>
      </c>
      <c r="H1288" s="1">
        <v>36252</v>
      </c>
      <c r="I1288" t="s">
        <v>96</v>
      </c>
    </row>
    <row r="1289" spans="1:10" x14ac:dyDescent="0.25">
      <c r="A1289" t="str">
        <f>_xlfn.TEXTJOIN(" ",1,Licencje[[#This Row],[Nazwisko]],Licencje[[#This Row],[Imię]])</f>
        <v>KANIA Mateusz</v>
      </c>
      <c r="B1289" t="s">
        <v>14</v>
      </c>
      <c r="C1289" t="s">
        <v>2226</v>
      </c>
      <c r="D1289">
        <v>2025</v>
      </c>
      <c r="E1289" t="s">
        <v>1422</v>
      </c>
      <c r="F1289" t="s">
        <v>208</v>
      </c>
      <c r="G1289" t="s">
        <v>48</v>
      </c>
      <c r="H1289" s="1">
        <v>35883</v>
      </c>
      <c r="I1289" t="s">
        <v>96</v>
      </c>
    </row>
    <row r="1290" spans="1:10" x14ac:dyDescent="0.25">
      <c r="A1290" t="str">
        <f>_xlfn.TEXTJOIN(" ",1,Licencje[[#This Row],[Nazwisko]],Licencje[[#This Row],[Imię]])</f>
        <v>KANIA Maria</v>
      </c>
      <c r="B1290" t="s">
        <v>9</v>
      </c>
      <c r="C1290" t="s">
        <v>3160</v>
      </c>
      <c r="D1290">
        <v>2025</v>
      </c>
      <c r="E1290" t="s">
        <v>1422</v>
      </c>
      <c r="F1290" t="s">
        <v>208</v>
      </c>
      <c r="G1290" t="s">
        <v>146</v>
      </c>
      <c r="H1290" s="1">
        <v>36751</v>
      </c>
      <c r="I1290" t="s">
        <v>96</v>
      </c>
    </row>
    <row r="1291" spans="1:10" x14ac:dyDescent="0.25">
      <c r="A1291" t="str">
        <f>_xlfn.TEXTJOIN(" ",1,Licencje[[#This Row],[Nazwisko]],Licencje[[#This Row],[Imię]])</f>
        <v>PALUCH Martyna</v>
      </c>
      <c r="B1291" t="s">
        <v>9</v>
      </c>
      <c r="C1291" t="s">
        <v>2227</v>
      </c>
      <c r="D1291">
        <v>2025</v>
      </c>
      <c r="E1291" t="s">
        <v>1481</v>
      </c>
      <c r="F1291" t="s">
        <v>269</v>
      </c>
      <c r="G1291" t="s">
        <v>73</v>
      </c>
      <c r="H1291" s="1">
        <v>38875</v>
      </c>
      <c r="I1291" t="s">
        <v>151</v>
      </c>
      <c r="J1291" t="s">
        <v>1805</v>
      </c>
    </row>
    <row r="1292" spans="1:10" x14ac:dyDescent="0.25">
      <c r="A1292" t="str">
        <f>_xlfn.TEXTJOIN(" ",1,Licencje[[#This Row],[Nazwisko]],Licencje[[#This Row],[Imię]])</f>
        <v>RZEPKA Maksymilian</v>
      </c>
      <c r="B1292" t="s">
        <v>14</v>
      </c>
      <c r="C1292" t="s">
        <v>2228</v>
      </c>
      <c r="D1292">
        <v>2025</v>
      </c>
      <c r="E1292" t="s">
        <v>1445</v>
      </c>
      <c r="F1292" t="s">
        <v>2229</v>
      </c>
      <c r="G1292" t="s">
        <v>203</v>
      </c>
      <c r="H1292" s="1">
        <v>37852</v>
      </c>
      <c r="I1292" t="s">
        <v>130</v>
      </c>
      <c r="J1292" t="s">
        <v>2230</v>
      </c>
    </row>
    <row r="1293" spans="1:10" x14ac:dyDescent="0.25">
      <c r="A1293" t="str">
        <f>_xlfn.TEXTJOIN(" ",1,Licencje[[#This Row],[Nazwisko]],Licencje[[#This Row],[Imię]])</f>
        <v>CHOJECKI MICHAŁ</v>
      </c>
      <c r="B1293" t="s">
        <v>14</v>
      </c>
      <c r="C1293" t="s">
        <v>2231</v>
      </c>
      <c r="D1293">
        <v>2025</v>
      </c>
      <c r="E1293" t="s">
        <v>1422</v>
      </c>
      <c r="F1293" t="s">
        <v>2232</v>
      </c>
      <c r="G1293" t="s">
        <v>2233</v>
      </c>
      <c r="H1293" s="1">
        <v>27199</v>
      </c>
      <c r="I1293" t="s">
        <v>141</v>
      </c>
    </row>
    <row r="1294" spans="1:10" x14ac:dyDescent="0.25">
      <c r="A1294" t="str">
        <f>_xlfn.TEXTJOIN(" ",1,Licencje[[#This Row],[Nazwisko]],Licencje[[#This Row],[Imię]])</f>
        <v>JANKO-MIELCARSKA Ewa</v>
      </c>
      <c r="B1294" t="s">
        <v>9</v>
      </c>
      <c r="C1294" t="s">
        <v>2234</v>
      </c>
      <c r="D1294">
        <v>2025</v>
      </c>
      <c r="E1294" t="s">
        <v>1422</v>
      </c>
      <c r="F1294" t="s">
        <v>2235</v>
      </c>
      <c r="G1294" t="s">
        <v>80</v>
      </c>
      <c r="H1294" s="1">
        <v>21494</v>
      </c>
      <c r="I1294" t="s">
        <v>141</v>
      </c>
    </row>
    <row r="1295" spans="1:10" x14ac:dyDescent="0.25">
      <c r="A1295" t="str">
        <f>_xlfn.TEXTJOIN(" ",1,Licencje[[#This Row],[Nazwisko]],Licencje[[#This Row],[Imię]])</f>
        <v>SUROWIEC Piotr</v>
      </c>
      <c r="B1295" t="s">
        <v>14</v>
      </c>
      <c r="C1295" t="s">
        <v>2236</v>
      </c>
      <c r="D1295">
        <v>2025</v>
      </c>
      <c r="E1295" t="s">
        <v>1422</v>
      </c>
      <c r="F1295" t="s">
        <v>1885</v>
      </c>
      <c r="G1295" t="s">
        <v>90</v>
      </c>
      <c r="H1295" s="1">
        <v>23583</v>
      </c>
      <c r="I1295" t="s">
        <v>141</v>
      </c>
    </row>
    <row r="1296" spans="1:10" x14ac:dyDescent="0.25">
      <c r="A1296" t="str">
        <f>_xlfn.TEXTJOIN(" ",1,Licencje[[#This Row],[Nazwisko]],Licencje[[#This Row],[Imię]])</f>
        <v>FIAŁKOWSKI Kajetan</v>
      </c>
      <c r="B1296" t="s">
        <v>14</v>
      </c>
      <c r="C1296" t="s">
        <v>2237</v>
      </c>
      <c r="D1296">
        <v>2025</v>
      </c>
      <c r="E1296" t="s">
        <v>1445</v>
      </c>
      <c r="F1296" t="s">
        <v>2238</v>
      </c>
      <c r="G1296" t="s">
        <v>1703</v>
      </c>
      <c r="H1296" s="1">
        <v>38098</v>
      </c>
      <c r="I1296" t="s">
        <v>1376</v>
      </c>
    </row>
    <row r="1297" spans="1:10" x14ac:dyDescent="0.25">
      <c r="A1297" t="str">
        <f>_xlfn.TEXTJOIN(" ",1,Licencje[[#This Row],[Nazwisko]],Licencje[[#This Row],[Imię]])</f>
        <v>KOSTRZEWA Kamil</v>
      </c>
      <c r="B1297" t="s">
        <v>14</v>
      </c>
      <c r="C1297" t="s">
        <v>2239</v>
      </c>
      <c r="D1297">
        <v>2025</v>
      </c>
      <c r="E1297" t="s">
        <v>1539</v>
      </c>
      <c r="F1297" t="s">
        <v>1459</v>
      </c>
      <c r="G1297" t="s">
        <v>1896</v>
      </c>
      <c r="H1297" s="1">
        <v>37666</v>
      </c>
      <c r="I1297" t="s">
        <v>1376</v>
      </c>
    </row>
    <row r="1298" spans="1:10" x14ac:dyDescent="0.25">
      <c r="A1298" t="str">
        <f>_xlfn.TEXTJOIN(" ",1,Licencje[[#This Row],[Nazwisko]],Licencje[[#This Row],[Imię]])</f>
        <v>KRAJNIK Agata</v>
      </c>
      <c r="B1298" t="s">
        <v>9</v>
      </c>
      <c r="C1298" t="s">
        <v>2240</v>
      </c>
      <c r="D1298">
        <v>2025</v>
      </c>
      <c r="E1298" t="s">
        <v>1422</v>
      </c>
      <c r="F1298" t="s">
        <v>2241</v>
      </c>
      <c r="G1298" t="s">
        <v>187</v>
      </c>
      <c r="H1298" s="1">
        <v>37099</v>
      </c>
      <c r="I1298" t="s">
        <v>1376</v>
      </c>
    </row>
    <row r="1299" spans="1:10" x14ac:dyDescent="0.25">
      <c r="A1299" t="str">
        <f>_xlfn.TEXTJOIN(" ",1,Licencje[[#This Row],[Nazwisko]],Licencje[[#This Row],[Imię]])</f>
        <v>RĘKAS Marta</v>
      </c>
      <c r="B1299" t="s">
        <v>9</v>
      </c>
      <c r="C1299" t="s">
        <v>3161</v>
      </c>
      <c r="D1299">
        <v>2025</v>
      </c>
      <c r="E1299" t="s">
        <v>1445</v>
      </c>
      <c r="F1299" t="s">
        <v>3162</v>
      </c>
      <c r="G1299" t="s">
        <v>1674</v>
      </c>
      <c r="H1299" s="1">
        <v>37935</v>
      </c>
      <c r="I1299" t="s">
        <v>1376</v>
      </c>
    </row>
    <row r="1300" spans="1:10" x14ac:dyDescent="0.25">
      <c r="A1300" t="str">
        <f>_xlfn.TEXTJOIN(" ",1,Licencje[[#This Row],[Nazwisko]],Licencje[[#This Row],[Imię]])</f>
        <v>ZAKIERSKA Julia</v>
      </c>
      <c r="B1300" t="s">
        <v>9</v>
      </c>
      <c r="C1300" t="s">
        <v>2242</v>
      </c>
      <c r="D1300">
        <v>2025</v>
      </c>
      <c r="E1300" t="s">
        <v>1422</v>
      </c>
      <c r="F1300" t="s">
        <v>2243</v>
      </c>
      <c r="G1300" t="s">
        <v>64</v>
      </c>
      <c r="H1300" s="1">
        <v>37088</v>
      </c>
      <c r="I1300" t="s">
        <v>1376</v>
      </c>
    </row>
    <row r="1301" spans="1:10" x14ac:dyDescent="0.25">
      <c r="A1301" t="str">
        <f>_xlfn.TEXTJOIN(" ",1,Licencje[[#This Row],[Nazwisko]],Licencje[[#This Row],[Imię]])</f>
        <v>ŻYTKO Małgorzata</v>
      </c>
      <c r="B1301" t="s">
        <v>9</v>
      </c>
      <c r="C1301" t="s">
        <v>2244</v>
      </c>
      <c r="D1301">
        <v>2025</v>
      </c>
      <c r="E1301" t="s">
        <v>1436</v>
      </c>
      <c r="F1301" t="s">
        <v>1959</v>
      </c>
      <c r="G1301" t="s">
        <v>185</v>
      </c>
      <c r="H1301" s="1">
        <v>39625</v>
      </c>
      <c r="I1301" t="s">
        <v>1071</v>
      </c>
      <c r="J1301" t="s">
        <v>2245</v>
      </c>
    </row>
    <row r="1302" spans="1:10" x14ac:dyDescent="0.25">
      <c r="A1302" t="str">
        <f>_xlfn.TEXTJOIN(" ",1,Licencje[[#This Row],[Nazwisko]],Licencje[[#This Row],[Imię]])</f>
        <v>GĄSIENICA-ROJ Marcelina</v>
      </c>
      <c r="B1302" t="s">
        <v>9</v>
      </c>
      <c r="C1302" t="s">
        <v>2246</v>
      </c>
      <c r="D1302">
        <v>2025</v>
      </c>
      <c r="E1302" t="s">
        <v>1514</v>
      </c>
      <c r="F1302" t="s">
        <v>2247</v>
      </c>
      <c r="G1302" t="s">
        <v>233</v>
      </c>
      <c r="H1302" s="1">
        <v>38490</v>
      </c>
      <c r="I1302" t="s">
        <v>130</v>
      </c>
      <c r="J1302" t="s">
        <v>2111</v>
      </c>
    </row>
    <row r="1303" spans="1:10" x14ac:dyDescent="0.25">
      <c r="A1303" t="str">
        <f>_xlfn.TEXTJOIN(" ",1,Licencje[[#This Row],[Nazwisko]],Licencje[[#This Row],[Imię]])</f>
        <v>GAWRACZYŃSKA Anna</v>
      </c>
      <c r="B1303" t="s">
        <v>9</v>
      </c>
      <c r="C1303" t="s">
        <v>2248</v>
      </c>
      <c r="D1303">
        <v>2025</v>
      </c>
      <c r="E1303" t="s">
        <v>1422</v>
      </c>
      <c r="F1303" t="s">
        <v>2249</v>
      </c>
      <c r="G1303" t="s">
        <v>13</v>
      </c>
      <c r="H1303" s="1">
        <v>19754</v>
      </c>
      <c r="I1303" t="s">
        <v>118</v>
      </c>
    </row>
    <row r="1304" spans="1:10" x14ac:dyDescent="0.25">
      <c r="A1304" t="str">
        <f>_xlfn.TEXTJOIN(" ",1,Licencje[[#This Row],[Nazwisko]],Licencje[[#This Row],[Imię]])</f>
        <v>SAKOWICZ Aleksander</v>
      </c>
      <c r="B1304" t="s">
        <v>14</v>
      </c>
      <c r="C1304" t="s">
        <v>2250</v>
      </c>
      <c r="D1304">
        <v>2025</v>
      </c>
      <c r="E1304" t="s">
        <v>1514</v>
      </c>
      <c r="F1304" t="s">
        <v>29</v>
      </c>
      <c r="G1304" t="s">
        <v>35</v>
      </c>
      <c r="H1304" s="1">
        <v>38382</v>
      </c>
      <c r="I1304" t="s">
        <v>26</v>
      </c>
      <c r="J1304" t="s">
        <v>27</v>
      </c>
    </row>
    <row r="1305" spans="1:10" x14ac:dyDescent="0.25">
      <c r="A1305" t="str">
        <f>_xlfn.TEXTJOIN(" ",1,Licencje[[#This Row],[Nazwisko]],Licencje[[#This Row],[Imię]])</f>
        <v>GÓRKA Martyna</v>
      </c>
      <c r="B1305" t="s">
        <v>9</v>
      </c>
      <c r="C1305" t="s">
        <v>2251</v>
      </c>
      <c r="D1305">
        <v>2025</v>
      </c>
      <c r="E1305" t="s">
        <v>1436</v>
      </c>
      <c r="F1305" t="s">
        <v>271</v>
      </c>
      <c r="G1305" t="s">
        <v>73</v>
      </c>
      <c r="H1305" s="1">
        <v>39566</v>
      </c>
      <c r="I1305" t="s">
        <v>140</v>
      </c>
      <c r="J1305" t="s">
        <v>162</v>
      </c>
    </row>
    <row r="1306" spans="1:10" x14ac:dyDescent="0.25">
      <c r="A1306" t="str">
        <f>_xlfn.TEXTJOIN(" ",1,Licencje[[#This Row],[Nazwisko]],Licencje[[#This Row],[Imię]])</f>
        <v>DĘBIŃSKI Bartosz</v>
      </c>
      <c r="B1306" t="s">
        <v>14</v>
      </c>
      <c r="C1306" t="s">
        <v>2252</v>
      </c>
      <c r="D1306">
        <v>2025</v>
      </c>
      <c r="E1306" t="s">
        <v>1428</v>
      </c>
      <c r="F1306" t="s">
        <v>2253</v>
      </c>
      <c r="G1306" t="s">
        <v>113</v>
      </c>
      <c r="H1306" s="1">
        <v>39083</v>
      </c>
      <c r="I1306" t="s">
        <v>166</v>
      </c>
      <c r="J1306" t="s">
        <v>2254</v>
      </c>
    </row>
    <row r="1307" spans="1:10" x14ac:dyDescent="0.25">
      <c r="A1307" t="str">
        <f>_xlfn.TEXTJOIN(" ",1,Licencje[[#This Row],[Nazwisko]],Licencje[[#This Row],[Imię]])</f>
        <v>HYJEK Filip</v>
      </c>
      <c r="B1307" t="s">
        <v>14</v>
      </c>
      <c r="C1307" t="s">
        <v>2255</v>
      </c>
      <c r="D1307">
        <v>2025</v>
      </c>
      <c r="E1307" t="s">
        <v>1441</v>
      </c>
      <c r="F1307" t="s">
        <v>2256</v>
      </c>
      <c r="G1307" t="s">
        <v>31</v>
      </c>
      <c r="H1307" s="1">
        <v>40021</v>
      </c>
      <c r="I1307" t="s">
        <v>166</v>
      </c>
      <c r="J1307" t="s">
        <v>260</v>
      </c>
    </row>
    <row r="1308" spans="1:10" x14ac:dyDescent="0.25">
      <c r="A1308" t="str">
        <f>_xlfn.TEXTJOIN(" ",1,Licencje[[#This Row],[Nazwisko]],Licencje[[#This Row],[Imię]])</f>
        <v>HYJEK Filip</v>
      </c>
      <c r="B1308" t="s">
        <v>14</v>
      </c>
      <c r="C1308" t="s">
        <v>2255</v>
      </c>
      <c r="D1308">
        <v>2025</v>
      </c>
      <c r="E1308" t="s">
        <v>1441</v>
      </c>
      <c r="F1308" t="s">
        <v>2256</v>
      </c>
      <c r="G1308" t="s">
        <v>31</v>
      </c>
      <c r="H1308" s="1">
        <v>40021</v>
      </c>
      <c r="J1308" t="s">
        <v>2472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SZKOŁY</vt:lpstr>
      <vt:lpstr>KLUBY</vt:lpstr>
      <vt:lpstr>KLUBY Łącznie</vt:lpstr>
      <vt:lpstr>INDYW.</vt:lpstr>
      <vt:lpstr>Matka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Lefler</dc:creator>
  <cp:lastModifiedBy>Adam Lefler</cp:lastModifiedBy>
  <cp:lastPrinted>2025-02-09T14:14:49Z</cp:lastPrinted>
  <dcterms:created xsi:type="dcterms:W3CDTF">2019-12-03T11:08:19Z</dcterms:created>
  <dcterms:modified xsi:type="dcterms:W3CDTF">2026-02-18T20:50:58Z</dcterms:modified>
</cp:coreProperties>
</file>